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https://d.docs.live.net/70db48cf4d695680/เดสก์ท็อป/"/>
    </mc:Choice>
  </mc:AlternateContent>
  <xr:revisionPtr revIDLastSave="1" documentId="13_ncr:1_{891226A2-EF91-49FB-A9B1-044094AB2FC1}" xr6:coauthVersionLast="47" xr6:coauthVersionMax="47" xr10:uidLastSave="{A0440B70-C8C9-46E6-94AB-099731AF6C6D}"/>
  <bookViews>
    <workbookView xWindow="28692" yWindow="-108" windowWidth="29016" windowHeight="15696" activeTab="2" xr2:uid="{00000000-000D-0000-FFFF-FFFF00000000}"/>
  </bookViews>
  <sheets>
    <sheet name="1" sheetId="3" r:id="rId1"/>
    <sheet name="2" sheetId="2" r:id="rId2"/>
    <sheet name="3" sheetId="1" r:id="rId3"/>
    <sheet name="4" sheetId="4"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14" i="3" l="1"/>
  <c r="AA13" i="3"/>
  <c r="AA12" i="3"/>
  <c r="AA11" i="3"/>
  <c r="E11" i="3" l="1"/>
  <c r="F11" i="3"/>
  <c r="G11" i="3"/>
  <c r="H11" i="3"/>
  <c r="I11" i="3"/>
  <c r="J11" i="3"/>
  <c r="K11" i="3"/>
  <c r="L11" i="3"/>
  <c r="D11" i="3"/>
  <c r="L10" i="3"/>
  <c r="K10" i="3"/>
  <c r="J10" i="3"/>
  <c r="I10" i="3"/>
  <c r="H10" i="3"/>
  <c r="G10" i="3"/>
  <c r="F10" i="3"/>
  <c r="E10" i="3"/>
  <c r="F8" i="3"/>
  <c r="G8" i="3"/>
  <c r="H8" i="3"/>
  <c r="I8" i="3"/>
  <c r="J8" i="3"/>
  <c r="K8" i="3"/>
  <c r="L8" i="3"/>
  <c r="E8" i="3"/>
  <c r="AA8" i="3"/>
  <c r="AA7" i="3"/>
  <c r="Z14" i="2" l="1"/>
  <c r="Z13" i="2"/>
  <c r="Z26" i="2"/>
  <c r="W7" i="2"/>
  <c r="V7" i="2"/>
  <c r="U7" i="2"/>
  <c r="T7" i="2"/>
  <c r="S7" i="2"/>
  <c r="R7" i="2"/>
  <c r="Q7" i="2"/>
  <c r="P7" i="2"/>
  <c r="O11" i="2"/>
  <c r="P11" i="2"/>
  <c r="O13" i="2"/>
  <c r="P13" i="2"/>
  <c r="O15" i="2"/>
  <c r="P15" i="2"/>
  <c r="D12" i="3" l="1"/>
  <c r="E12" i="3"/>
  <c r="F12" i="3"/>
  <c r="G12" i="3"/>
  <c r="H12" i="3"/>
  <c r="I12" i="3"/>
  <c r="J12" i="3"/>
  <c r="K12" i="3"/>
  <c r="L12" i="3"/>
  <c r="D26" i="3"/>
  <c r="E26" i="3"/>
  <c r="F26" i="3"/>
  <c r="G26" i="3"/>
  <c r="H26" i="3"/>
  <c r="I26" i="3"/>
  <c r="J26" i="3"/>
  <c r="K26" i="3"/>
  <c r="L26" i="3"/>
  <c r="M24" i="3"/>
  <c r="N24" i="3"/>
  <c r="O24" i="3"/>
  <c r="P24" i="3"/>
  <c r="Q24" i="3"/>
  <c r="R24" i="3"/>
  <c r="S24" i="3"/>
  <c r="T24" i="3"/>
  <c r="U24" i="3"/>
  <c r="V24" i="3"/>
  <c r="W24" i="3"/>
  <c r="X24" i="3"/>
  <c r="F7" i="2"/>
  <c r="O7" i="2"/>
  <c r="Z8" i="2"/>
  <c r="F9" i="2"/>
  <c r="F8" i="2" s="1"/>
  <c r="G9" i="2"/>
  <c r="G8" i="2" s="1"/>
  <c r="H9" i="2"/>
  <c r="H8" i="2" s="1"/>
  <c r="I9" i="2"/>
  <c r="I8" i="2" s="1"/>
  <c r="J9" i="2"/>
  <c r="J8" i="2" s="1"/>
  <c r="K9" i="2"/>
  <c r="K8" i="2" s="1"/>
  <c r="L9" i="2"/>
  <c r="L8" i="2" s="1"/>
  <c r="M9" i="2"/>
  <c r="M8" i="2" s="1"/>
  <c r="N9" i="2"/>
  <c r="O9" i="2"/>
  <c r="P9" i="2"/>
  <c r="P8" i="2" s="1"/>
  <c r="Q9" i="2"/>
  <c r="Q8" i="2" s="1"/>
  <c r="R9" i="2"/>
  <c r="R8" i="2" s="1"/>
  <c r="S9" i="2"/>
  <c r="S8" i="2" s="1"/>
  <c r="T9" i="2"/>
  <c r="T8" i="2" s="1"/>
  <c r="U9" i="2"/>
  <c r="U8" i="2" s="1"/>
  <c r="V9" i="2"/>
  <c r="V8" i="2" s="1"/>
  <c r="W9" i="2"/>
  <c r="Z9" i="2"/>
  <c r="F11" i="2"/>
  <c r="O17" i="2"/>
  <c r="P17" i="2"/>
  <c r="U11" i="2"/>
  <c r="F13" i="2"/>
  <c r="F34" i="2" s="1"/>
  <c r="G13" i="2"/>
  <c r="G34" i="2" s="1"/>
  <c r="Q13" i="2"/>
  <c r="Q34" i="2" s="1"/>
  <c r="R13" i="2"/>
  <c r="R34" i="2" s="1"/>
  <c r="S13" i="2"/>
  <c r="S34" i="2" s="1"/>
  <c r="T13" i="2"/>
  <c r="T34" i="2" s="1"/>
  <c r="U13" i="2"/>
  <c r="U34" i="2" s="1"/>
  <c r="V13" i="2"/>
  <c r="V34" i="2" s="1"/>
  <c r="W13" i="2"/>
  <c r="F15" i="2"/>
  <c r="F19" i="2" s="1"/>
  <c r="G15" i="2"/>
  <c r="G17" i="2" s="1"/>
  <c r="P19" i="2"/>
  <c r="P20" i="2" s="1"/>
  <c r="Q15" i="2"/>
  <c r="Q19" i="2" s="1"/>
  <c r="R15" i="2"/>
  <c r="R19" i="2" s="1"/>
  <c r="S15" i="2"/>
  <c r="S19" i="2" s="1"/>
  <c r="T15" i="2"/>
  <c r="T17" i="2" s="1"/>
  <c r="U15" i="2"/>
  <c r="V15" i="2"/>
  <c r="V19" i="2" s="1"/>
  <c r="W15" i="2"/>
  <c r="H17" i="2"/>
  <c r="I17" i="2"/>
  <c r="J17" i="2"/>
  <c r="K17" i="2"/>
  <c r="L17" i="2"/>
  <c r="M17" i="2"/>
  <c r="N17" i="2"/>
  <c r="Z15" i="2" s="1"/>
  <c r="Q17" i="2"/>
  <c r="F18" i="2"/>
  <c r="G18" i="2"/>
  <c r="H18" i="2"/>
  <c r="I18" i="2"/>
  <c r="J18" i="2"/>
  <c r="K18" i="2"/>
  <c r="L18" i="2"/>
  <c r="M18" i="2"/>
  <c r="N18" i="2"/>
  <c r="O18" i="2"/>
  <c r="P18" i="2"/>
  <c r="Q18" i="2"/>
  <c r="R18" i="2"/>
  <c r="S18" i="2"/>
  <c r="T18" i="2"/>
  <c r="U18" i="2"/>
  <c r="V18" i="2"/>
  <c r="W18" i="2"/>
  <c r="G19" i="2"/>
  <c r="H19" i="2"/>
  <c r="H20" i="2" s="1"/>
  <c r="I19" i="2"/>
  <c r="I20" i="2" s="1"/>
  <c r="J19" i="2"/>
  <c r="J20" i="2" s="1"/>
  <c r="K19" i="2"/>
  <c r="K20" i="2" s="1"/>
  <c r="L19" i="2"/>
  <c r="L20" i="2" s="1"/>
  <c r="M19" i="2"/>
  <c r="M20" i="2" s="1"/>
  <c r="N19" i="2"/>
  <c r="N20" i="2" s="1"/>
  <c r="O19" i="2"/>
  <c r="Z21" i="2"/>
  <c r="Z22" i="2"/>
  <c r="H34" i="2"/>
  <c r="I34" i="2"/>
  <c r="J34" i="2"/>
  <c r="K34" i="2"/>
  <c r="L34" i="2"/>
  <c r="M34" i="2"/>
  <c r="N34" i="2"/>
  <c r="O34" i="2"/>
  <c r="P34" i="2"/>
  <c r="W34" i="2"/>
  <c r="R20" i="2" l="1"/>
  <c r="S17" i="2"/>
  <c r="O8" i="2"/>
  <c r="Q20" i="2"/>
  <c r="S20" i="2"/>
  <c r="R17" i="2"/>
  <c r="W19" i="2"/>
  <c r="W20" i="2" s="1"/>
  <c r="Z27" i="2"/>
  <c r="Z25" i="2"/>
  <c r="W8" i="2"/>
  <c r="V20" i="2"/>
  <c r="Z12" i="2"/>
  <c r="N8" i="2"/>
  <c r="W17" i="2"/>
  <c r="Z28" i="2" s="1"/>
  <c r="U17" i="2"/>
  <c r="G20" i="2"/>
  <c r="F20" i="2"/>
  <c r="O20" i="2"/>
  <c r="F17" i="2"/>
  <c r="U19" i="2"/>
  <c r="U20" i="2" s="1"/>
  <c r="T19" i="2"/>
  <c r="T20" i="2" s="1"/>
  <c r="V1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Sakda Klamchang</author>
  </authors>
  <commentList>
    <comment ref="AA7" authorId="0" shapeId="0" xr:uid="{00000000-0006-0000-0000-000001000000}">
      <text>
        <r>
          <rPr>
            <b/>
            <sz val="9"/>
            <color indexed="81"/>
            <rFont val="Tahoma"/>
            <family val="2"/>
          </rPr>
          <t>Sakda Klamchang:</t>
        </r>
        <r>
          <rPr>
            <sz val="9"/>
            <color indexed="81"/>
            <rFont val="Tahoma"/>
            <family val="2"/>
          </rPr>
          <t xml:space="preserve">
คิดที่ 16 Hr No OT</t>
        </r>
      </text>
    </comment>
    <comment ref="AA8" authorId="0" shapeId="0" xr:uid="{00000000-0006-0000-0000-000002000000}">
      <text>
        <r>
          <rPr>
            <b/>
            <sz val="9"/>
            <color indexed="81"/>
            <rFont val="Tahoma"/>
            <family val="2"/>
          </rPr>
          <t>Sakda Klamchang:</t>
        </r>
        <r>
          <rPr>
            <sz val="9"/>
            <color indexed="81"/>
            <rFont val="Tahoma"/>
            <family val="2"/>
          </rPr>
          <t xml:space="preserve">
จับจากเลาที่ทำได้จริง</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Sakda Klamchang</author>
  </authors>
  <commentList>
    <comment ref="Z8" authorId="0" shapeId="0" xr:uid="{00000000-0006-0000-0100-000001000000}">
      <text>
        <r>
          <rPr>
            <b/>
            <sz val="9"/>
            <color indexed="81"/>
            <rFont val="Tahoma"/>
            <family val="2"/>
          </rPr>
          <t>Sakda Klamchang:</t>
        </r>
        <r>
          <rPr>
            <sz val="9"/>
            <color indexed="81"/>
            <rFont val="Tahoma"/>
            <family val="2"/>
          </rPr>
          <t xml:space="preserve">
คิดที่ 16 Hr No OT</t>
        </r>
      </text>
    </comment>
    <comment ref="Z9" authorId="0" shapeId="0" xr:uid="{00000000-0006-0000-0100-000002000000}">
      <text>
        <r>
          <rPr>
            <b/>
            <sz val="9"/>
            <color indexed="81"/>
            <rFont val="Tahoma"/>
            <family val="2"/>
          </rPr>
          <t>Sakda Klamchang:</t>
        </r>
        <r>
          <rPr>
            <sz val="9"/>
            <color indexed="81"/>
            <rFont val="Tahoma"/>
            <family val="2"/>
          </rPr>
          <t xml:space="preserve">
จับจากเลาที่ทำได้จริง</t>
        </r>
      </text>
    </comment>
    <comment ref="Z21" authorId="0" shapeId="0" xr:uid="{00000000-0006-0000-0100-000003000000}">
      <text>
        <r>
          <rPr>
            <b/>
            <sz val="9"/>
            <color indexed="81"/>
            <rFont val="Tahoma"/>
            <family val="2"/>
          </rPr>
          <t>Sakda Klamchang:</t>
        </r>
        <r>
          <rPr>
            <sz val="9"/>
            <color indexed="81"/>
            <rFont val="Tahoma"/>
            <family val="2"/>
          </rPr>
          <t xml:space="preserve">
คิดที่ 16 Hr No OT</t>
        </r>
      </text>
    </comment>
    <comment ref="Z22" authorId="0" shapeId="0" xr:uid="{00000000-0006-0000-0100-000004000000}">
      <text>
        <r>
          <rPr>
            <b/>
            <sz val="9"/>
            <color indexed="81"/>
            <rFont val="Tahoma"/>
            <family val="2"/>
          </rPr>
          <t>Sakda Klamchang:</t>
        </r>
        <r>
          <rPr>
            <sz val="9"/>
            <color indexed="81"/>
            <rFont val="Tahoma"/>
            <family val="2"/>
          </rPr>
          <t xml:space="preserve">
จับจากเลาที่ทำได้จริง</t>
        </r>
      </text>
    </comment>
  </commentList>
</comments>
</file>

<file path=xl/sharedStrings.xml><?xml version="1.0" encoding="utf-8"?>
<sst xmlns="http://schemas.openxmlformats.org/spreadsheetml/2006/main" count="343" uniqueCount="167">
  <si>
    <t>Budo (%)</t>
  </si>
  <si>
    <t>OK (Pcs.)</t>
  </si>
  <si>
    <t>actual</t>
  </si>
  <si>
    <t>PLAN</t>
  </si>
  <si>
    <t>Classify</t>
  </si>
  <si>
    <t>App</t>
  </si>
  <si>
    <t>DICER</t>
  </si>
  <si>
    <t>MOLD</t>
  </si>
  <si>
    <t>BD CHECK</t>
  </si>
  <si>
    <t>WIRE</t>
  </si>
  <si>
    <t>Oven DB</t>
  </si>
  <si>
    <t>DB</t>
  </si>
  <si>
    <t>date</t>
  </si>
  <si>
    <t>ไฟดับ</t>
  </si>
  <si>
    <t xml:space="preserve">Remark </t>
  </si>
  <si>
    <t>% LOT OUT</t>
  </si>
  <si>
    <t>LOT OUT</t>
  </si>
  <si>
    <t>IC.NG</t>
  </si>
  <si>
    <t>CENTER NG</t>
  </si>
  <si>
    <t>CLASSIFYING</t>
  </si>
  <si>
    <t>Bubble(Kihoo)</t>
  </si>
  <si>
    <t>DB,WB NG</t>
  </si>
  <si>
    <t>APPEARANCE</t>
  </si>
  <si>
    <t>ขั่วเปิด</t>
  </si>
  <si>
    <t>หน้าเลนส์เป็นรอย</t>
  </si>
  <si>
    <t>เป็นรอยหน้าเลนส์</t>
  </si>
  <si>
    <t>ลูพลู่</t>
  </si>
  <si>
    <t>ปริมาณกาวเงินมาก (paint ryo )</t>
  </si>
  <si>
    <t>ชิพผิดตำแหน่ง (chip zure )</t>
  </si>
  <si>
    <t>BONDING INS</t>
  </si>
  <si>
    <t>%NG</t>
  </si>
  <si>
    <t>NG</t>
  </si>
  <si>
    <t>Actual</t>
  </si>
  <si>
    <t>%OK</t>
  </si>
  <si>
    <t>OK</t>
  </si>
  <si>
    <t>OVEN MOLD</t>
  </si>
  <si>
    <t>WIRE BOND</t>
  </si>
  <si>
    <t>OVEN DIEBOND</t>
  </si>
  <si>
    <t>DIE BOND</t>
  </si>
  <si>
    <t>Date : 30-03-2023</t>
  </si>
  <si>
    <t>Production Control Board</t>
  </si>
  <si>
    <t>P</t>
  </si>
  <si>
    <t>Difference</t>
  </si>
  <si>
    <t>Tine line Autual</t>
  </si>
  <si>
    <t>Tine Line Plan</t>
  </si>
  <si>
    <t xml:space="preserve">Today Plan </t>
  </si>
  <si>
    <t xml:space="preserve"> - </t>
  </si>
  <si>
    <t>Delay STD.(Pitch)</t>
  </si>
  <si>
    <t>% งาน NG</t>
  </si>
  <si>
    <t xml:space="preserve"> =&gt;</t>
  </si>
  <si>
    <t>S/P</t>
  </si>
  <si>
    <t>Tack Time</t>
  </si>
  <si>
    <t>งาน NG</t>
  </si>
  <si>
    <t>Cycle Time</t>
  </si>
  <si>
    <t>% งาน OK</t>
  </si>
  <si>
    <t>Process : Classify</t>
  </si>
  <si>
    <t>งาน OK</t>
  </si>
  <si>
    <t>03 'M   29' D  (Thu)</t>
  </si>
  <si>
    <t>Difference (Lot)</t>
  </si>
  <si>
    <t>Difference (PCS.)</t>
  </si>
  <si>
    <t>Time Line Autual : Output (LOT)</t>
  </si>
  <si>
    <t>Tine line Autual : Output (PCS.)</t>
  </si>
  <si>
    <t>Time Line Autual : Input (LOT)</t>
  </si>
  <si>
    <t>ผลงานเข้าขั้นตอน (LOT)</t>
  </si>
  <si>
    <t>Time Line Actual : Input (PCS.)</t>
  </si>
  <si>
    <t>ผลงานเข้าขั้นตอน (PCS)</t>
  </si>
  <si>
    <t>Time Line Plan : Now  (Out) *LOT</t>
  </si>
  <si>
    <t>แผนที่ต้องทำได้ ถึงเวลาปัจจุบัน (Lot)</t>
  </si>
  <si>
    <t>Tine Line Plan : Now  (Out) *PCS</t>
  </si>
  <si>
    <t>แผนที่ต้องทำได้ ถึงเวลาปัจจุบัน (ชิ้น)</t>
  </si>
  <si>
    <t>Today Plan (Lot / Day)</t>
  </si>
  <si>
    <t>แผนทั้งวัน Lot / วัน)</t>
  </si>
  <si>
    <t>Today Plan (PCS. / day)</t>
  </si>
  <si>
    <t>แผนทั้งวัน (ชิ้น / วัน)</t>
  </si>
  <si>
    <t>Work rate (%)</t>
  </si>
  <si>
    <t>Capacity / day (PCS.)</t>
  </si>
  <si>
    <t xml:space="preserve">Capasity </t>
  </si>
  <si>
    <t>03 'M   30' D  (Fri)</t>
  </si>
  <si>
    <t>In Charge of : Ms.Dennapa</t>
  </si>
  <si>
    <t>Date : 29-03-2023</t>
  </si>
  <si>
    <t>5W</t>
  </si>
  <si>
    <t>รายละเอียด</t>
  </si>
  <si>
    <t>LINE</t>
  </si>
  <si>
    <t>1. เวลาการตัดแผน 24:00  =&gt; 08:00</t>
  </si>
  <si>
    <t>1. เวลาการตัดแผน 24 ชม  =&gt; 08:00 - 08:00</t>
  </si>
  <si>
    <t>Today Plan</t>
  </si>
  <si>
    <t>Time line Plan</t>
  </si>
  <si>
    <t>ปรับเป็น สีขาว</t>
  </si>
  <si>
    <t>แผนทั้งวัน</t>
  </si>
  <si>
    <t>แผนrealtime</t>
  </si>
  <si>
    <t>% งาน OK ==  (OK/Input)*100 : **เฉพาะclassify 95-100 เขียว น้อยกว่า 95 แดง process อื่น เขียวเฉพาะ100 เท่านั้น</t>
  </si>
  <si>
    <t>Time 15:00:01 (update every 5 sec)</t>
  </si>
  <si>
    <t>MASTER</t>
  </si>
  <si>
    <t>15-11</t>
  </si>
  <si>
    <t>16-12</t>
  </si>
  <si>
    <t>*ถ้าติดลบให้เป็นสีแดง</t>
  </si>
  <si>
    <t>% BUDO ==  (actual/OK)*100 : **เฉพาะclassify 95-100 เขียว น้อยกว่า 95 แดง process อื่น เขียวเฉพาะ100 เท่านั้น</t>
  </si>
  <si>
    <t>WB</t>
  </si>
  <si>
    <t>BD.INS</t>
  </si>
  <si>
    <t>OVEN</t>
  </si>
  <si>
    <t>CLS.</t>
  </si>
  <si>
    <t>APP</t>
  </si>
  <si>
    <t>Update Time : 15:00:01 (Update every 5 sec)</t>
  </si>
  <si>
    <t>Input (pcs)</t>
  </si>
  <si>
    <t>Input (Lot)</t>
  </si>
  <si>
    <t>Output (pcs)</t>
  </si>
  <si>
    <t>Output (Lot)</t>
  </si>
  <si>
    <t xml:space="preserve">2. แสดงงานแผนวันนี้ </t>
  </si>
  <si>
    <t>Plan ทั้งวัน (PCS.)</t>
  </si>
  <si>
    <t>Plan ทั้งวัน (LOT)</t>
  </si>
  <si>
    <t>แผน Update Now  (PCS.)</t>
  </si>
  <si>
    <t>แผน Update Now  (LOT)</t>
  </si>
  <si>
    <t>งานที่เข้าขั้นตอน (PCS.)</t>
  </si>
  <si>
    <t>* เฉพาะงานจากแผนแต่ละวัน</t>
  </si>
  <si>
    <t>งานที่เข้าขั้นตอน (LOT)</t>
  </si>
  <si>
    <t>งานที่ทำเสร็จ (PCS.)</t>
  </si>
  <si>
    <t>งานที่ทำเสร็จ (Lot)</t>
  </si>
  <si>
    <t>แสดงงานที่ทำได้เทียบ</t>
  </si>
  <si>
    <t>งานที่เข้าขั้นตอน (pcs)</t>
  </si>
  <si>
    <t>งานที่เข้าขั้นตอน (Lot)</t>
  </si>
  <si>
    <t>งานที่ทำเสร็จ (pcs)  output&lt;input == color.red</t>
  </si>
  <si>
    <t>งานที่ทำเสร็จ (Lot) output&lt;input == color.red</t>
  </si>
  <si>
    <t>Production Control Board 5W Line</t>
  </si>
  <si>
    <t>requirement</t>
  </si>
  <si>
    <t>การแสดงผลต้องคำนวนจากแผนในแต่ละวัน 
แต่ตอนนี้ทำผลการทำงานจริงในแต่ละวันมาคำนวน</t>
  </si>
  <si>
    <t>Impressions must be calculated based on each day's plan.
But now we calculate the actual work results each day.</t>
  </si>
  <si>
    <t>ปัญหา/issue</t>
  </si>
  <si>
    <t>new requirement</t>
  </si>
  <si>
    <t>ปัจจุบันแสดงผล วันนี้ และเมื่อวาน จะปรับเป็น เมื่อวาน วันมะรืน</t>
  </si>
  <si>
    <t>Currently displaying today and yesterday 
will be adjusted to yesterday(day-1), day after tomorrow(day-2).</t>
  </si>
  <si>
    <t>ข้อมูลcycle time / tack time ลูกค้าเพิ่งส่งข้อมูลมาให้</t>
  </si>
  <si>
    <t>Cycle time / tack time information. Customer just sent information.</t>
  </si>
  <si>
    <t xml:space="preserve">ปัจจุบันแสดงผลข้อมูลจากการทำงานที่เกิดขึ้นจริงในวันปัจจุบัน 
ลูกค้าต้องการให้แสดงข้อมูลการทำงานเฉพาะแผนงานของวันปัจจุบัน
</t>
  </si>
  <si>
    <t>Currently displays data from actual work performed on the current day.
The customer wants to display work information only for the current day's work plan.</t>
  </si>
  <si>
    <t>การคำนวณข้อมูลไม่ถูกต้อง เพราะนำข้อมูลการผลิตที่เกิดขึ้นจริงมาคำนวณ
ที่จริงแล้วจะต้องนำข้อมูลแผนการผลิตมาคำนวนแทน
เพราะเป็นการแสดงผลการผลิตของแผนในแต่ละวัน</t>
  </si>
  <si>
    <t>Incorrect data calculation Because actual production data is used to calculate
In fact, production plan information must be taken into calculation instead.
Because it shows the production results of the plan each day.</t>
  </si>
  <si>
    <t>No.</t>
  </si>
  <si>
    <t>ปรับสีของช่องแสดงผลlot no</t>
  </si>
  <si>
    <t>Adjust the color of the lot no display box</t>
  </si>
  <si>
    <t>Pin it so it doesn't scroll back and forth on the screen.</t>
  </si>
  <si>
    <t>ยึดไว้ไม่ให้เลื่อนไปกลับหน้าจอ</t>
  </si>
  <si>
    <t>Manday</t>
  </si>
  <si>
    <t xml:space="preserve">Manday = </t>
  </si>
  <si>
    <t>/</t>
  </si>
  <si>
    <t>*รวมเวลาในการใส่cycle time 2 หน้า</t>
  </si>
  <si>
    <t>1 Day</t>
  </si>
  <si>
    <t>include Test</t>
  </si>
  <si>
    <t>Waiting Test</t>
  </si>
  <si>
    <t>select sum(qty_in_lot)as PLAN From ProductionPlan where PlanStartDieBond = '2023-11-29'</t>
  </si>
  <si>
    <r>
      <t xml:space="preserve">select </t>
    </r>
    <r>
      <rPr>
        <sz val="26"/>
        <color rgb="FFFF0000"/>
        <rFont val="Angsana New"/>
        <family val="1"/>
      </rPr>
      <t>sum(qty_in_lot)</t>
    </r>
    <r>
      <rPr>
        <sz val="26"/>
        <color theme="1"/>
        <rFont val="Angsana New"/>
        <family val="1"/>
      </rPr>
      <t xml:space="preserve">as Actual From ProductionPlan where PlanStartDieBond = '2023-11-29'AND </t>
    </r>
    <r>
      <rPr>
        <sz val="26"/>
        <color rgb="FFFF0000"/>
        <rFont val="Angsana New"/>
        <family val="1"/>
      </rPr>
      <t xml:space="preserve">diebond_act_end_dt </t>
    </r>
    <r>
      <rPr>
        <sz val="26"/>
        <rFont val="Angsana New"/>
        <family val="1"/>
      </rPr>
      <t>is not null</t>
    </r>
  </si>
  <si>
    <r>
      <t>select</t>
    </r>
    <r>
      <rPr>
        <sz val="26"/>
        <color rgb="FFFF0000"/>
        <rFont val="Angsana New"/>
        <family val="1"/>
      </rPr>
      <t xml:space="preserve"> sum(diebond_output)</t>
    </r>
    <r>
      <rPr>
        <sz val="26"/>
        <color theme="1"/>
        <rFont val="Angsana New"/>
        <family val="1"/>
      </rPr>
      <t>as DB_OK From ProductionPlan where PlanStartDieBond = '2023-11-29'</t>
    </r>
  </si>
  <si>
    <r>
      <t xml:space="preserve">select </t>
    </r>
    <r>
      <rPr>
        <sz val="26"/>
        <color rgb="FFFF0000"/>
        <rFont val="Angsana New"/>
        <family val="1"/>
      </rPr>
      <t>sum(qty_in_lot)</t>
    </r>
    <r>
      <rPr>
        <sz val="26"/>
        <color theme="1"/>
        <rFont val="Angsana New"/>
        <family val="1"/>
      </rPr>
      <t>as PLAN From ProductionPlan where PlanStartDieBond = '2023-11-29'</t>
    </r>
  </si>
  <si>
    <r>
      <t xml:space="preserve">select </t>
    </r>
    <r>
      <rPr>
        <sz val="26"/>
        <color rgb="FFFF0000"/>
        <rFont val="Angsana New"/>
        <family val="1"/>
      </rPr>
      <t>sum(qty_in_lot)</t>
    </r>
    <r>
      <rPr>
        <sz val="26"/>
        <color theme="1"/>
        <rFont val="Angsana New"/>
        <family val="1"/>
      </rPr>
      <t xml:space="preserve">as Actual From ProductionPlan where PlanStartDieBond = '2023-11-29'AND </t>
    </r>
    <r>
      <rPr>
        <sz val="26"/>
        <color rgb="FFFF0000"/>
        <rFont val="Angsana New"/>
        <family val="1"/>
      </rPr>
      <t>oven_diebond_act_end_dt</t>
    </r>
    <r>
      <rPr>
        <sz val="26"/>
        <color theme="1"/>
        <rFont val="Angsana New"/>
        <family val="1"/>
      </rPr>
      <t xml:space="preserve"> is not null</t>
    </r>
  </si>
  <si>
    <r>
      <t xml:space="preserve">select </t>
    </r>
    <r>
      <rPr>
        <sz val="26"/>
        <color rgb="FFFF0000"/>
        <rFont val="Angsana New"/>
        <family val="1"/>
      </rPr>
      <t>sum(diebond_output)</t>
    </r>
    <r>
      <rPr>
        <sz val="26"/>
        <color theme="1"/>
        <rFont val="Angsana New"/>
        <family val="1"/>
      </rPr>
      <t xml:space="preserve">as Oven_DB_OK From ProductionPlan where PlanStartDieBond = '2023-11-29'AND </t>
    </r>
    <r>
      <rPr>
        <sz val="26"/>
        <color rgb="FFFF0000"/>
        <rFont val="Angsana New"/>
        <family val="1"/>
      </rPr>
      <t>oven_diebond_act_end_dt</t>
    </r>
    <r>
      <rPr>
        <sz val="26"/>
        <color theme="1"/>
        <rFont val="Angsana New"/>
        <family val="1"/>
      </rPr>
      <t xml:space="preserve"> is not null</t>
    </r>
  </si>
  <si>
    <r>
      <t xml:space="preserve">select </t>
    </r>
    <r>
      <rPr>
        <sz val="26"/>
        <color rgb="FFFF0000"/>
        <rFont val="Angsana New"/>
        <family val="1"/>
      </rPr>
      <t>sum(qty_in_lot)</t>
    </r>
    <r>
      <rPr>
        <sz val="26"/>
        <color theme="1"/>
        <rFont val="Angsana New"/>
        <family val="1"/>
      </rPr>
      <t xml:space="preserve">as Actual From ProductionPlan where PlanStartDieBond = '2023-11-29'AND </t>
    </r>
    <r>
      <rPr>
        <sz val="26"/>
        <color rgb="FFFF0000"/>
        <rFont val="Angsana New"/>
        <family val="1"/>
      </rPr>
      <t>wirebond_act_end_dt</t>
    </r>
    <r>
      <rPr>
        <sz val="26"/>
        <color theme="1"/>
        <rFont val="Angsana New"/>
        <family val="1"/>
      </rPr>
      <t xml:space="preserve"> is not null</t>
    </r>
  </si>
  <si>
    <r>
      <t xml:space="preserve">select </t>
    </r>
    <r>
      <rPr>
        <sz val="26"/>
        <color rgb="FFFF0000"/>
        <rFont val="Angsana New"/>
        <family val="1"/>
      </rPr>
      <t>sum(wirebond_output)</t>
    </r>
    <r>
      <rPr>
        <sz val="26"/>
        <color theme="1"/>
        <rFont val="Angsana New"/>
        <family val="1"/>
      </rPr>
      <t xml:space="preserve">as WB_OK From ProductionPlan where PlanStartDieBond = '2023-11-29'AND </t>
    </r>
    <r>
      <rPr>
        <sz val="26"/>
        <color rgb="FFFF0000"/>
        <rFont val="Angsana New"/>
        <family val="1"/>
      </rPr>
      <t xml:space="preserve">wirebond_act_end_dt </t>
    </r>
    <r>
      <rPr>
        <sz val="26"/>
        <color theme="1"/>
        <rFont val="Angsana New"/>
        <family val="1"/>
      </rPr>
      <t>is not null</t>
    </r>
  </si>
  <si>
    <r>
      <t xml:space="preserve">select </t>
    </r>
    <r>
      <rPr>
        <sz val="26"/>
        <color rgb="FFFF0000"/>
        <rFont val="Angsana New"/>
        <family val="1"/>
      </rPr>
      <t>sum(qty_in_lot)</t>
    </r>
    <r>
      <rPr>
        <sz val="26"/>
        <color theme="1"/>
        <rFont val="Angsana New"/>
        <family val="1"/>
      </rPr>
      <t xml:space="preserve">as Actual From ProductionPlan where PlanStartDieBond = '2023-11-29'AND </t>
    </r>
    <r>
      <rPr>
        <sz val="26"/>
        <color rgb="FFFF0000"/>
        <rFont val="Angsana New"/>
        <family val="1"/>
      </rPr>
      <t>bonding_ins_act_end_dt</t>
    </r>
    <r>
      <rPr>
        <sz val="26"/>
        <color theme="1"/>
        <rFont val="Angsana New"/>
        <family val="1"/>
      </rPr>
      <t xml:space="preserve"> is not null</t>
    </r>
  </si>
  <si>
    <r>
      <t xml:space="preserve">select </t>
    </r>
    <r>
      <rPr>
        <sz val="26"/>
        <color rgb="FFFF0000"/>
        <rFont val="Angsana New"/>
        <family val="1"/>
      </rPr>
      <t>sum(bonding_ins_output)</t>
    </r>
    <r>
      <rPr>
        <sz val="26"/>
        <color theme="1"/>
        <rFont val="Angsana New"/>
        <family val="1"/>
      </rPr>
      <t xml:space="preserve">as BD_INS_OK From ProductionPlan where PlanStartDieBond = '2023-11-29'AND </t>
    </r>
    <r>
      <rPr>
        <sz val="26"/>
        <color rgb="FFFF0000"/>
        <rFont val="Angsana New"/>
        <family val="1"/>
      </rPr>
      <t xml:space="preserve">bonding_ins_act_end_dt </t>
    </r>
    <r>
      <rPr>
        <sz val="26"/>
        <color theme="1"/>
        <rFont val="Angsana New"/>
        <family val="1"/>
      </rPr>
      <t>is not null</t>
    </r>
  </si>
  <si>
    <r>
      <t xml:space="preserve">select </t>
    </r>
    <r>
      <rPr>
        <sz val="26"/>
        <color rgb="FFFF0000"/>
        <rFont val="Angsana New"/>
        <family val="1"/>
      </rPr>
      <t>sum(qty_in_lot)</t>
    </r>
    <r>
      <rPr>
        <sz val="26"/>
        <color theme="1"/>
        <rFont val="Angsana New"/>
        <family val="1"/>
      </rPr>
      <t xml:space="preserve">as Actual From ProductionPlan where PlanStartDieBond = '2023-11-29'AND </t>
    </r>
    <r>
      <rPr>
        <sz val="26"/>
        <color rgb="FFFF0000"/>
        <rFont val="Angsana New"/>
        <family val="1"/>
      </rPr>
      <t>mold_act_end_dt</t>
    </r>
    <r>
      <rPr>
        <sz val="26"/>
        <color theme="1"/>
        <rFont val="Angsana New"/>
        <family val="1"/>
      </rPr>
      <t xml:space="preserve"> is not null</t>
    </r>
  </si>
  <si>
    <r>
      <t xml:space="preserve">select </t>
    </r>
    <r>
      <rPr>
        <sz val="26"/>
        <color rgb="FFFF0000"/>
        <rFont val="Angsana New"/>
        <family val="1"/>
      </rPr>
      <t>sum(mold_output)</t>
    </r>
    <r>
      <rPr>
        <sz val="26"/>
        <color theme="1"/>
        <rFont val="Angsana New"/>
        <family val="1"/>
      </rPr>
      <t xml:space="preserve">as MOLD_OK From ProductionPlan where PlanStartDieBond = '2023-11-29'AND </t>
    </r>
    <r>
      <rPr>
        <sz val="26"/>
        <color rgb="FFFF0000"/>
        <rFont val="Angsana New"/>
        <family val="1"/>
      </rPr>
      <t xml:space="preserve">mold_act_end_dt </t>
    </r>
    <r>
      <rPr>
        <sz val="26"/>
        <color theme="1"/>
        <rFont val="Angsana New"/>
        <family val="1"/>
      </rPr>
      <t>is not null</t>
    </r>
  </si>
  <si>
    <r>
      <t xml:space="preserve">select </t>
    </r>
    <r>
      <rPr>
        <sz val="26"/>
        <color rgb="FFFF0000"/>
        <rFont val="Angsana New"/>
        <family val="1"/>
      </rPr>
      <t>sum(qty_in_lot)</t>
    </r>
    <r>
      <rPr>
        <sz val="26"/>
        <color theme="1"/>
        <rFont val="Angsana New"/>
        <family val="1"/>
      </rPr>
      <t xml:space="preserve">as Actual From ProductionPlan where PlanStartDieBond = '2023-11-29'AND </t>
    </r>
    <r>
      <rPr>
        <sz val="26"/>
        <color rgb="FFFF0000"/>
        <rFont val="Angsana New"/>
        <family val="1"/>
      </rPr>
      <t>dicer_act_end_dt</t>
    </r>
    <r>
      <rPr>
        <sz val="26"/>
        <color theme="1"/>
        <rFont val="Angsana New"/>
        <family val="1"/>
      </rPr>
      <t xml:space="preserve"> is not null</t>
    </r>
  </si>
  <si>
    <r>
      <t xml:space="preserve">select </t>
    </r>
    <r>
      <rPr>
        <sz val="26"/>
        <color rgb="FFFF0000"/>
        <rFont val="Angsana New"/>
        <family val="1"/>
      </rPr>
      <t>sum(dicer_output)</t>
    </r>
    <r>
      <rPr>
        <sz val="26"/>
        <color theme="1"/>
        <rFont val="Angsana New"/>
        <family val="1"/>
      </rPr>
      <t xml:space="preserve">as DICER_OK From ProductionPlan where PlanStartDieBond = '2023-11-29'AND </t>
    </r>
    <r>
      <rPr>
        <sz val="26"/>
        <color rgb="FFFF0000"/>
        <rFont val="Angsana New"/>
        <family val="1"/>
      </rPr>
      <t>dicer_act_end_dt</t>
    </r>
    <r>
      <rPr>
        <sz val="26"/>
        <color theme="1"/>
        <rFont val="Angsana New"/>
        <family val="1"/>
      </rPr>
      <t xml:space="preserve">  not null</t>
    </r>
  </si>
  <si>
    <r>
      <t xml:space="preserve">select </t>
    </r>
    <r>
      <rPr>
        <sz val="26"/>
        <color rgb="FFFF0000"/>
        <rFont val="Angsana New"/>
        <family val="1"/>
      </rPr>
      <t>sum(qty_in_lot)</t>
    </r>
    <r>
      <rPr>
        <sz val="26"/>
        <color theme="1"/>
        <rFont val="Angsana New"/>
        <family val="1"/>
      </rPr>
      <t xml:space="preserve">as Actual From ProductionPlan where PlanStartDieBond = '2023-11-29'AND </t>
    </r>
    <r>
      <rPr>
        <sz val="26"/>
        <color rgb="FFFF0000"/>
        <rFont val="Angsana New"/>
        <family val="1"/>
      </rPr>
      <t>appearance_act_end_dt</t>
    </r>
    <r>
      <rPr>
        <sz val="26"/>
        <color theme="1"/>
        <rFont val="Angsana New"/>
        <family val="1"/>
      </rPr>
      <t xml:space="preserve"> is not null</t>
    </r>
  </si>
  <si>
    <r>
      <t xml:space="preserve">select </t>
    </r>
    <r>
      <rPr>
        <sz val="26"/>
        <color rgb="FFFF0000"/>
        <rFont val="Angsana New"/>
        <family val="1"/>
      </rPr>
      <t>sum(appearance_output)</t>
    </r>
    <r>
      <rPr>
        <sz val="26"/>
        <color theme="1"/>
        <rFont val="Angsana New"/>
        <family val="1"/>
      </rPr>
      <t xml:space="preserve">as APP_OK From ProductionPlan where PlanStartDieBond = '2023-11-29'AND </t>
    </r>
    <r>
      <rPr>
        <sz val="26"/>
        <color rgb="FFFF0000"/>
        <rFont val="Angsana New"/>
        <family val="1"/>
      </rPr>
      <t xml:space="preserve">appearance_act_end_dt </t>
    </r>
    <r>
      <rPr>
        <sz val="26"/>
        <color theme="1"/>
        <rFont val="Angsana New"/>
        <family val="1"/>
      </rPr>
      <t>is not null</t>
    </r>
  </si>
  <si>
    <r>
      <t xml:space="preserve">select </t>
    </r>
    <r>
      <rPr>
        <sz val="26"/>
        <color rgb="FFFF0000"/>
        <rFont val="Angsana New"/>
        <family val="1"/>
      </rPr>
      <t>sum(qty_in_lot)</t>
    </r>
    <r>
      <rPr>
        <sz val="26"/>
        <color theme="1"/>
        <rFont val="Angsana New"/>
        <family val="1"/>
      </rPr>
      <t xml:space="preserve">as Actual From ProductionPlan where PlanStartDieBond = '2023-11-29'AND </t>
    </r>
    <r>
      <rPr>
        <sz val="26"/>
        <color rgb="FFFF0000"/>
        <rFont val="Angsana New"/>
        <family val="1"/>
      </rPr>
      <t>classify_act_end_dt</t>
    </r>
    <r>
      <rPr>
        <sz val="26"/>
        <color theme="1"/>
        <rFont val="Angsana New"/>
        <family val="1"/>
      </rPr>
      <t xml:space="preserve"> is not null</t>
    </r>
  </si>
  <si>
    <r>
      <t xml:space="preserve">select </t>
    </r>
    <r>
      <rPr>
        <sz val="26"/>
        <color rgb="FFFF0000"/>
        <rFont val="Angsana New"/>
        <family val="1"/>
      </rPr>
      <t>sum(qty_in_lot)</t>
    </r>
    <r>
      <rPr>
        <sz val="26"/>
        <color theme="1"/>
        <rFont val="Angsana New"/>
        <family val="1"/>
      </rPr>
      <t xml:space="preserve">as Actual From ProductionPlan where PlanStartDieBond = '2023-11-29'AND </t>
    </r>
    <r>
      <rPr>
        <sz val="26"/>
        <color rgb="FFFF0000"/>
        <rFont val="Angsana New"/>
        <family val="1"/>
      </rPr>
      <t>oven_mold_act_end_dt</t>
    </r>
    <r>
      <rPr>
        <sz val="26"/>
        <color theme="1"/>
        <rFont val="Angsana New"/>
        <family val="1"/>
      </rPr>
      <t xml:space="preserve"> is not null</t>
    </r>
  </si>
  <si>
    <r>
      <t xml:space="preserve">select </t>
    </r>
    <r>
      <rPr>
        <sz val="26"/>
        <color rgb="FFFF0000"/>
        <rFont val="Angsana New"/>
        <family val="1"/>
      </rPr>
      <t>sum(mold_output)</t>
    </r>
    <r>
      <rPr>
        <sz val="26"/>
        <color theme="1"/>
        <rFont val="Angsana New"/>
        <family val="1"/>
      </rPr>
      <t xml:space="preserve">as MOLD_OK From ProductionPlan where PlanStartDieBond = '2023-11-29'AND </t>
    </r>
    <r>
      <rPr>
        <sz val="26"/>
        <color rgb="FFFF0000"/>
        <rFont val="Angsana New"/>
        <family val="1"/>
      </rPr>
      <t xml:space="preserve">oven_mold_act_end_dt </t>
    </r>
    <r>
      <rPr>
        <sz val="26"/>
        <color theme="1"/>
        <rFont val="Angsana New"/>
        <family val="1"/>
      </rPr>
      <t>is not null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</si>
</sst>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409]d\-mmm;@"/>
    <numFmt numFmtId="166" formatCode="0.0%"/>
    <numFmt numFmtId="167" formatCode="_(* #,##0_);_(* \(#,##0\);_(* &quot;-&quot;??_);_(@_)"/>
  </numFmts>
  <fonts count="49" x14ac:knownFonts="1">
    <font>
      <sz val="11"/>
      <color theme="1"/>
      <name val="Calibri"/>
      <family val="2"/>
      <scheme val="minor"/>
    </font>
    <font>
      <sz val="11"/>
      <color theme="1"/>
      <name val="Calibri"/>
      <family val="2"/>
      <scheme val="minor"/>
    </font>
    <font>
      <b/>
      <sz val="11"/>
      <color theme="1"/>
      <name val="Calibri"/>
      <family val="2"/>
      <scheme val="minor"/>
    </font>
    <font>
      <sz val="18"/>
      <color theme="0"/>
      <name val="Arial"/>
      <family val="2"/>
    </font>
    <font>
      <sz val="11"/>
      <name val="Arial"/>
      <family val="2"/>
    </font>
    <font>
      <sz val="11"/>
      <color theme="1"/>
      <name val="Arial"/>
      <family val="2"/>
    </font>
    <font>
      <sz val="18"/>
      <name val="Arial"/>
      <family val="2"/>
    </font>
    <font>
      <sz val="18"/>
      <color theme="1"/>
      <name val="Arial"/>
      <family val="2"/>
    </font>
    <font>
      <b/>
      <u/>
      <sz val="11"/>
      <color theme="1"/>
      <name val="Calibri"/>
      <family val="2"/>
      <scheme val="minor"/>
    </font>
    <font>
      <b/>
      <sz val="12"/>
      <color theme="0"/>
      <name val="Calibri"/>
      <family val="2"/>
      <scheme val="minor"/>
    </font>
    <font>
      <sz val="12"/>
      <color theme="1"/>
      <name val="Calibri"/>
      <family val="2"/>
      <scheme val="minor"/>
    </font>
    <font>
      <sz val="12"/>
      <color theme="0"/>
      <name val="Calibri"/>
      <family val="2"/>
      <scheme val="minor"/>
    </font>
    <font>
      <sz val="12"/>
      <name val="Calibri"/>
      <family val="2"/>
      <scheme val="minor"/>
    </font>
    <font>
      <b/>
      <sz val="12"/>
      <name val="Calibri"/>
      <family val="2"/>
      <scheme val="minor"/>
    </font>
    <font>
      <b/>
      <sz val="16"/>
      <color theme="1"/>
      <name val="Calibri"/>
      <family val="2"/>
      <scheme val="minor"/>
    </font>
    <font>
      <b/>
      <sz val="11"/>
      <name val="Calibri"/>
      <family val="2"/>
      <scheme val="minor"/>
    </font>
    <font>
      <b/>
      <sz val="8"/>
      <name val="Calibri"/>
      <family val="2"/>
      <scheme val="minor"/>
    </font>
    <font>
      <b/>
      <sz val="11"/>
      <color rgb="FFFF0000"/>
      <name val="Calibri"/>
      <family val="2"/>
      <scheme val="minor"/>
    </font>
    <font>
      <sz val="8"/>
      <color theme="1"/>
      <name val="Calibri"/>
      <family val="2"/>
      <scheme val="minor"/>
    </font>
    <font>
      <sz val="16"/>
      <color theme="1"/>
      <name val="Calibri"/>
      <family val="2"/>
      <scheme val="minor"/>
    </font>
    <font>
      <sz val="16"/>
      <color rgb="FFFF0000"/>
      <name val="Calibri"/>
      <family val="2"/>
      <scheme val="minor"/>
    </font>
    <font>
      <sz val="18"/>
      <color theme="1"/>
      <name val="Calibri"/>
      <family val="2"/>
      <scheme val="minor"/>
    </font>
    <font>
      <b/>
      <sz val="16"/>
      <name val="Calibri"/>
      <family val="2"/>
      <scheme val="minor"/>
    </font>
    <font>
      <sz val="8"/>
      <name val="Calibri"/>
      <family val="2"/>
      <scheme val="minor"/>
    </font>
    <font>
      <sz val="8"/>
      <color rgb="FFFF0000"/>
      <name val="Calibri"/>
      <family val="2"/>
      <scheme val="minor"/>
    </font>
    <font>
      <sz val="9"/>
      <color theme="1"/>
      <name val="Calibri"/>
      <family val="2"/>
      <scheme val="minor"/>
    </font>
    <font>
      <sz val="9"/>
      <color rgb="FFFF0000"/>
      <name val="Calibri"/>
      <family val="2"/>
      <scheme val="minor"/>
    </font>
    <font>
      <b/>
      <sz val="9"/>
      <name val="Calibri"/>
      <family val="2"/>
      <scheme val="minor"/>
    </font>
    <font>
      <b/>
      <sz val="18"/>
      <name val="Calibri"/>
      <family val="2"/>
      <scheme val="minor"/>
    </font>
    <font>
      <sz val="18"/>
      <color rgb="FFFF0000"/>
      <name val="Calibri"/>
      <family val="2"/>
      <scheme val="minor"/>
    </font>
    <font>
      <sz val="14"/>
      <color rgb="FFFF0000"/>
      <name val="Calibri"/>
      <family val="2"/>
      <scheme val="minor"/>
    </font>
    <font>
      <b/>
      <sz val="9"/>
      <color indexed="81"/>
      <name val="Tahoma"/>
      <family val="2"/>
    </font>
    <font>
      <sz val="9"/>
      <color indexed="81"/>
      <name val="Tahoma"/>
      <family val="2"/>
    </font>
    <font>
      <b/>
      <sz val="36"/>
      <name val="Calibri"/>
      <family val="2"/>
      <scheme val="minor"/>
    </font>
    <font>
      <sz val="18"/>
      <name val="Calibri"/>
      <family val="2"/>
      <scheme val="minor"/>
    </font>
    <font>
      <sz val="18"/>
      <color theme="0"/>
      <name val="Calibri"/>
      <family val="2"/>
      <scheme val="minor"/>
    </font>
    <font>
      <sz val="11"/>
      <name val="Calibri"/>
      <family val="2"/>
      <scheme val="minor"/>
    </font>
    <font>
      <sz val="9"/>
      <name val="Calibri"/>
      <family val="2"/>
      <scheme val="minor"/>
    </font>
    <font>
      <sz val="14"/>
      <name val="Calibri"/>
      <family val="2"/>
      <scheme val="minor"/>
    </font>
    <font>
      <sz val="10"/>
      <name val="Calibri"/>
      <family val="2"/>
      <scheme val="minor"/>
    </font>
    <font>
      <sz val="16"/>
      <name val="Calibri"/>
      <family val="2"/>
      <scheme val="minor"/>
    </font>
    <font>
      <sz val="22"/>
      <name val="Calibri"/>
      <family val="2"/>
      <scheme val="minor"/>
    </font>
    <font>
      <b/>
      <sz val="28"/>
      <color theme="1"/>
      <name val="Calibri"/>
      <family val="2"/>
      <scheme val="minor"/>
    </font>
    <font>
      <sz val="20"/>
      <color theme="1"/>
      <name val="Calibri"/>
      <family val="2"/>
      <scheme val="minor"/>
    </font>
    <font>
      <b/>
      <sz val="16"/>
      <color rgb="FFFF0000"/>
      <name val="Calibri"/>
      <family val="2"/>
      <scheme val="minor"/>
    </font>
    <font>
      <b/>
      <sz val="26"/>
      <color theme="1"/>
      <name val="Angsana New"/>
      <family val="1"/>
    </font>
    <font>
      <sz val="26"/>
      <color theme="1"/>
      <name val="Angsana New"/>
      <family val="1"/>
    </font>
    <font>
      <sz val="26"/>
      <color rgb="FFFF0000"/>
      <name val="Angsana New"/>
      <family val="1"/>
    </font>
    <font>
      <sz val="26"/>
      <name val="Angsana New"/>
      <family val="1"/>
    </font>
  </fonts>
  <fills count="11">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rgb="FF33CC33"/>
        <bgColor indexed="64"/>
      </patternFill>
    </fill>
    <fill>
      <patternFill patternType="solid">
        <fgColor rgb="FFFFC000"/>
        <bgColor indexed="64"/>
      </patternFill>
    </fill>
    <fill>
      <patternFill patternType="solid">
        <fgColor rgb="FFFFFF00"/>
        <bgColor indexed="64"/>
      </patternFill>
    </fill>
    <fill>
      <patternFill patternType="solid">
        <fgColor theme="9" tint="0.59999389629810485"/>
        <bgColor indexed="64"/>
      </patternFill>
    </fill>
    <fill>
      <patternFill patternType="solid">
        <fgColor rgb="FF00FF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bottom/>
      <diagonal/>
    </border>
    <border>
      <left style="medium">
        <color auto="1"/>
      </left>
      <right style="medium">
        <color auto="1"/>
      </right>
      <top style="medium">
        <color auto="1"/>
      </top>
      <bottom style="medium">
        <color auto="1"/>
      </bottom>
      <diagonal/>
    </border>
    <border>
      <left style="medium">
        <color theme="0"/>
      </left>
      <right style="medium">
        <color indexed="64"/>
      </right>
      <top style="medium">
        <color theme="0"/>
      </top>
      <bottom style="medium">
        <color indexed="64"/>
      </bottom>
      <diagonal/>
    </border>
    <border>
      <left style="medium">
        <color indexed="64"/>
      </left>
      <right style="medium">
        <color theme="0"/>
      </right>
      <top style="medium">
        <color theme="0"/>
      </top>
      <bottom style="medium">
        <color indexed="64"/>
      </bottom>
      <diagonal/>
    </border>
    <border>
      <left style="medium">
        <color theme="0"/>
      </left>
      <right style="medium">
        <color indexed="64"/>
      </right>
      <top style="medium">
        <color indexed="64"/>
      </top>
      <bottom style="medium">
        <color theme="0"/>
      </bottom>
      <diagonal/>
    </border>
    <border>
      <left style="medium">
        <color indexed="64"/>
      </left>
      <right style="medium">
        <color theme="0"/>
      </right>
      <top style="medium">
        <color indexed="64"/>
      </top>
      <bottom style="medium">
        <color theme="0"/>
      </bottom>
      <diagonal/>
    </border>
    <border>
      <left style="medium">
        <color theme="0"/>
      </left>
      <right style="medium">
        <color indexed="64"/>
      </right>
      <top style="medium">
        <color indexed="64"/>
      </top>
      <bottom style="medium">
        <color indexed="64"/>
      </bottom>
      <diagonal/>
    </border>
    <border>
      <left style="medium">
        <color indexed="64"/>
      </left>
      <right style="medium">
        <color theme="0"/>
      </right>
      <top style="medium">
        <color indexed="64"/>
      </top>
      <bottom style="medium">
        <color indexed="64"/>
      </bottom>
      <diagonal/>
    </border>
    <border>
      <left style="medium">
        <color auto="1"/>
      </left>
      <right style="medium">
        <color auto="1"/>
      </right>
      <top style="medium">
        <color auto="1"/>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theme="0"/>
      </right>
      <top/>
      <bottom/>
      <diagonal/>
    </border>
    <border>
      <left style="medium">
        <color theme="0"/>
      </left>
      <right/>
      <top style="medium">
        <color indexed="64"/>
      </top>
      <bottom/>
      <diagonal/>
    </border>
    <border>
      <left style="medium">
        <color indexed="64"/>
      </left>
      <right style="medium">
        <color theme="0"/>
      </right>
      <top style="medium">
        <color indexed="64"/>
      </top>
      <bottom/>
      <diagonal/>
    </border>
    <border>
      <left style="medium">
        <color indexed="64"/>
      </left>
      <right style="medium">
        <color indexed="64"/>
      </right>
      <top/>
      <bottom style="medium">
        <color indexed="64"/>
      </bottom>
      <diagonal/>
    </border>
    <border>
      <left style="medium">
        <color theme="0"/>
      </left>
      <right style="medium">
        <color indexed="64"/>
      </right>
      <top/>
      <bottom style="medium">
        <color indexed="64"/>
      </bottom>
      <diagonal/>
    </border>
    <border>
      <left style="medium">
        <color indexed="64"/>
      </left>
      <right style="medium">
        <color theme="0"/>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theme="0"/>
      </left>
      <right style="medium">
        <color indexed="64"/>
      </right>
      <top style="medium">
        <color indexed="64"/>
      </top>
      <bottom/>
      <diagonal/>
    </border>
    <border>
      <left style="medium">
        <color theme="0"/>
      </left>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46">
    <xf numFmtId="0" fontId="0" fillId="0" borderId="0" xfId="0"/>
    <xf numFmtId="0" fontId="0" fillId="0" borderId="0" xfId="0" applyAlignment="1">
      <alignment horizontal="left"/>
    </xf>
    <xf numFmtId="9" fontId="3" fillId="2" borderId="1" xfId="0" applyNumberFormat="1" applyFont="1" applyFill="1" applyBorder="1"/>
    <xf numFmtId="0" fontId="3" fillId="2" borderId="2" xfId="0" applyFont="1" applyFill="1" applyBorder="1" applyAlignment="1">
      <alignment horizontal="left"/>
    </xf>
    <xf numFmtId="3" fontId="4" fillId="0" borderId="1" xfId="0" applyNumberFormat="1" applyFont="1" applyBorder="1" applyAlignment="1">
      <alignmen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9" fontId="6" fillId="3" borderId="1" xfId="0" applyNumberFormat="1" applyFont="1" applyFill="1" applyBorder="1" applyAlignment="1">
      <alignment vertical="center"/>
    </xf>
    <xf numFmtId="0" fontId="7" fillId="3" borderId="2" xfId="0" applyFont="1" applyFill="1" applyBorder="1" applyAlignment="1">
      <alignment horizontal="left" vertical="center"/>
    </xf>
    <xf numFmtId="165" fontId="8" fillId="0" borderId="1" xfId="0" applyNumberFormat="1" applyFont="1" applyBorder="1" applyAlignment="1">
      <alignment horizontal="center" vertical="center"/>
    </xf>
    <xf numFmtId="0" fontId="0" fillId="0" borderId="0" xfId="0" applyAlignment="1">
      <alignment horizontal="center"/>
    </xf>
    <xf numFmtId="10" fontId="9" fillId="2" borderId="4" xfId="0" applyNumberFormat="1" applyFont="1" applyFill="1" applyBorder="1"/>
    <xf numFmtId="10" fontId="10" fillId="0" borderId="0" xfId="0" applyNumberFormat="1" applyFont="1"/>
    <xf numFmtId="0" fontId="10" fillId="0" borderId="0" xfId="0" applyFont="1"/>
    <xf numFmtId="9" fontId="0" fillId="0" borderId="0" xfId="0" applyNumberFormat="1"/>
    <xf numFmtId="0" fontId="2" fillId="0" borderId="0" xfId="0" applyFont="1" applyAlignment="1">
      <alignment horizontal="center" textRotation="90"/>
    </xf>
    <xf numFmtId="10" fontId="11" fillId="5" borderId="1" xfId="0" applyNumberFormat="1" applyFont="1" applyFill="1" applyBorder="1"/>
    <xf numFmtId="10" fontId="12" fillId="0" borderId="1" xfId="0" applyNumberFormat="1" applyFont="1" applyBorder="1"/>
    <xf numFmtId="166" fontId="10" fillId="6" borderId="1" xfId="0" applyNumberFormat="1" applyFont="1" applyFill="1" applyBorder="1"/>
    <xf numFmtId="0" fontId="0" fillId="0" borderId="0" xfId="0" applyAlignment="1">
      <alignment horizontal="center" textRotation="90"/>
    </xf>
    <xf numFmtId="0" fontId="2" fillId="0" borderId="0" xfId="0" applyFont="1" applyAlignment="1">
      <alignment horizontal="center" vertical="center"/>
    </xf>
    <xf numFmtId="0" fontId="14" fillId="0" borderId="0" xfId="0" applyFont="1" applyAlignment="1">
      <alignment horizontal="center" vertical="center"/>
    </xf>
    <xf numFmtId="0" fontId="15" fillId="3" borderId="7" xfId="0" applyFont="1" applyFill="1" applyBorder="1"/>
    <xf numFmtId="0" fontId="15" fillId="3" borderId="7" xfId="0" applyFont="1" applyFill="1" applyBorder="1" applyAlignment="1">
      <alignment horizontal="center"/>
    </xf>
    <xf numFmtId="0" fontId="13" fillId="3" borderId="7" xfId="0" applyFont="1" applyFill="1" applyBorder="1"/>
    <xf numFmtId="0" fontId="13" fillId="3" borderId="7" xfId="0" applyFont="1" applyFill="1" applyBorder="1" applyAlignment="1">
      <alignment horizontal="center"/>
    </xf>
    <xf numFmtId="0" fontId="16" fillId="3" borderId="14" xfId="0" applyFont="1" applyFill="1" applyBorder="1" applyAlignment="1">
      <alignment vertical="center"/>
    </xf>
    <xf numFmtId="0" fontId="16" fillId="3" borderId="7" xfId="0" applyFont="1" applyFill="1" applyBorder="1" applyAlignment="1">
      <alignment vertical="center"/>
    </xf>
    <xf numFmtId="3" fontId="2" fillId="0" borderId="2" xfId="0" applyNumberFormat="1" applyFont="1" applyBorder="1" applyAlignment="1">
      <alignment horizontal="center" vertical="center"/>
    </xf>
    <xf numFmtId="3" fontId="17" fillId="0" borderId="15" xfId="0" applyNumberFormat="1" applyFont="1" applyBorder="1" applyAlignment="1">
      <alignment horizontal="center" vertical="center"/>
    </xf>
    <xf numFmtId="0" fontId="2" fillId="0" borderId="1" xfId="0" applyFont="1" applyBorder="1" applyAlignment="1">
      <alignment horizontal="left" vertical="center"/>
    </xf>
    <xf numFmtId="3" fontId="2" fillId="0" borderId="15" xfId="0" applyNumberFormat="1" applyFont="1" applyBorder="1" applyAlignment="1">
      <alignment horizontal="center" vertical="center"/>
    </xf>
    <xf numFmtId="0" fontId="2" fillId="0" borderId="0" xfId="0" applyFont="1"/>
    <xf numFmtId="0" fontId="0" fillId="0" borderId="0" xfId="0" applyAlignment="1">
      <alignment vertical="center"/>
    </xf>
    <xf numFmtId="0" fontId="18" fillId="0" borderId="0" xfId="0" applyFont="1" applyAlignment="1">
      <alignment horizontal="center" textRotation="90"/>
    </xf>
    <xf numFmtId="0" fontId="19" fillId="0" borderId="0" xfId="0" applyFont="1"/>
    <xf numFmtId="0" fontId="20" fillId="0" borderId="0" xfId="0" applyFont="1" applyAlignment="1">
      <alignment horizontal="left"/>
    </xf>
    <xf numFmtId="0" fontId="21" fillId="0" borderId="0" xfId="0" applyFont="1"/>
    <xf numFmtId="0" fontId="18" fillId="0" borderId="0" xfId="0" applyFont="1"/>
    <xf numFmtId="0" fontId="24" fillId="0" borderId="0" xfId="0" applyFont="1" applyAlignment="1">
      <alignment horizontal="left"/>
    </xf>
    <xf numFmtId="0" fontId="21" fillId="0" borderId="0" xfId="0" applyFont="1" applyAlignment="1">
      <alignment horizontal="center" textRotation="90"/>
    </xf>
    <xf numFmtId="0" fontId="14" fillId="0" borderId="0" xfId="0" applyFont="1" applyAlignment="1">
      <alignment vertical="center"/>
    </xf>
    <xf numFmtId="0" fontId="25" fillId="0" borderId="0" xfId="0" applyFont="1"/>
    <xf numFmtId="0" fontId="26" fillId="0" borderId="0" xfId="0" applyFont="1" applyAlignment="1">
      <alignment horizontal="left"/>
    </xf>
    <xf numFmtId="0" fontId="2" fillId="0" borderId="0" xfId="0" applyFont="1" applyAlignment="1">
      <alignment vertical="center"/>
    </xf>
    <xf numFmtId="0" fontId="29" fillId="0" borderId="0" xfId="0" applyFont="1" applyAlignment="1">
      <alignment horizontal="left"/>
    </xf>
    <xf numFmtId="0" fontId="18" fillId="0" borderId="0" xfId="0" applyFont="1" applyAlignment="1">
      <alignment horizontal="left"/>
    </xf>
    <xf numFmtId="0" fontId="13" fillId="3" borderId="27" xfId="0" applyFont="1" applyFill="1" applyBorder="1" applyAlignment="1">
      <alignment horizontal="center" vertical="center"/>
    </xf>
    <xf numFmtId="0" fontId="13" fillId="3" borderId="28" xfId="0" applyFont="1" applyFill="1" applyBorder="1" applyAlignment="1">
      <alignment horizontal="left" vertical="center"/>
    </xf>
    <xf numFmtId="0" fontId="13" fillId="3" borderId="29" xfId="0" applyFont="1" applyFill="1" applyBorder="1" applyAlignment="1">
      <alignment horizontal="center" vertical="center"/>
    </xf>
    <xf numFmtId="0" fontId="13" fillId="3" borderId="24" xfId="0" applyFont="1" applyFill="1" applyBorder="1" applyAlignment="1">
      <alignment horizontal="left" vertical="center"/>
    </xf>
    <xf numFmtId="0" fontId="22" fillId="3" borderId="30" xfId="0" applyFont="1" applyFill="1" applyBorder="1" applyAlignment="1">
      <alignment horizontal="center" vertical="center"/>
    </xf>
    <xf numFmtId="0" fontId="15" fillId="3" borderId="28" xfId="0" applyFont="1" applyFill="1" applyBorder="1" applyAlignment="1">
      <alignment horizontal="left" vertical="center"/>
    </xf>
    <xf numFmtId="0" fontId="22" fillId="3" borderId="23" xfId="0" applyFont="1" applyFill="1" applyBorder="1" applyAlignment="1">
      <alignment horizontal="center" vertical="center"/>
    </xf>
    <xf numFmtId="0" fontId="15" fillId="3" borderId="24" xfId="0" applyFont="1" applyFill="1" applyBorder="1" applyAlignment="1">
      <alignment horizontal="left" vertical="center"/>
    </xf>
    <xf numFmtId="3" fontId="2" fillId="0" borderId="0" xfId="0" applyNumberFormat="1" applyFont="1" applyAlignment="1">
      <alignment horizontal="center" vertical="center"/>
    </xf>
    <xf numFmtId="0" fontId="30" fillId="8" borderId="0" xfId="0" applyFont="1" applyFill="1" applyAlignment="1">
      <alignment horizontal="left" vertical="center"/>
    </xf>
    <xf numFmtId="0" fontId="14" fillId="0" borderId="31" xfId="0" applyFont="1" applyBorder="1" applyAlignment="1">
      <alignment vertical="center"/>
    </xf>
    <xf numFmtId="0" fontId="30" fillId="0" borderId="0" xfId="0" applyFont="1"/>
    <xf numFmtId="0" fontId="30" fillId="0" borderId="0" xfId="0" applyFont="1" applyAlignment="1">
      <alignment horizontal="left"/>
    </xf>
    <xf numFmtId="0" fontId="30" fillId="8" borderId="0" xfId="0" applyFont="1" applyFill="1"/>
    <xf numFmtId="0" fontId="30" fillId="9" borderId="0" xfId="0" applyFont="1" applyFill="1"/>
    <xf numFmtId="0" fontId="0" fillId="0" borderId="32" xfId="0" applyBorder="1"/>
    <xf numFmtId="0" fontId="0" fillId="7" borderId="0" xfId="0" applyFill="1" applyAlignment="1">
      <alignment horizontal="center"/>
    </xf>
    <xf numFmtId="0" fontId="15" fillId="4" borderId="7" xfId="0" applyFont="1" applyFill="1" applyBorder="1" applyAlignment="1">
      <alignment horizontal="center"/>
    </xf>
    <xf numFmtId="0" fontId="15" fillId="4" borderId="7" xfId="0" applyFont="1" applyFill="1" applyBorder="1"/>
    <xf numFmtId="0" fontId="13" fillId="4" borderId="7" xfId="0" applyFont="1" applyFill="1" applyBorder="1" applyAlignment="1">
      <alignment horizontal="center"/>
    </xf>
    <xf numFmtId="0" fontId="13" fillId="4" borderId="7" xfId="0" applyFont="1" applyFill="1" applyBorder="1"/>
    <xf numFmtId="49" fontId="19" fillId="7" borderId="0" xfId="0" applyNumberFormat="1" applyFont="1" applyFill="1"/>
    <xf numFmtId="0" fontId="2" fillId="3" borderId="1" xfId="0" applyFont="1" applyFill="1" applyBorder="1" applyAlignment="1">
      <alignment horizontal="left" vertical="center"/>
    </xf>
    <xf numFmtId="3" fontId="2" fillId="3" borderId="15" xfId="0" applyNumberFormat="1" applyFont="1" applyFill="1" applyBorder="1" applyAlignment="1">
      <alignment horizontal="center" vertical="center"/>
    </xf>
    <xf numFmtId="3" fontId="2" fillId="3" borderId="2" xfId="0" applyNumberFormat="1" applyFont="1" applyFill="1" applyBorder="1" applyAlignment="1">
      <alignment horizontal="center" vertical="center"/>
    </xf>
    <xf numFmtId="3" fontId="17" fillId="3" borderId="15" xfId="0" applyNumberFormat="1" applyFont="1" applyFill="1" applyBorder="1" applyAlignment="1">
      <alignment horizontal="center" vertical="center"/>
    </xf>
    <xf numFmtId="0" fontId="18" fillId="4" borderId="0" xfId="0" applyFont="1" applyFill="1" applyAlignment="1">
      <alignment horizontal="center" textRotation="90"/>
    </xf>
    <xf numFmtId="10" fontId="9" fillId="2" borderId="5" xfId="0" applyNumberFormat="1" applyFont="1" applyFill="1" applyBorder="1"/>
    <xf numFmtId="0" fontId="27" fillId="4" borderId="7" xfId="0" applyFont="1" applyFill="1" applyBorder="1" applyAlignment="1">
      <alignment vertical="center"/>
    </xf>
    <xf numFmtId="0" fontId="12" fillId="4" borderId="7" xfId="0" applyFont="1" applyFill="1" applyBorder="1"/>
    <xf numFmtId="10" fontId="12" fillId="4" borderId="7" xfId="0" applyNumberFormat="1" applyFont="1" applyFill="1" applyBorder="1"/>
    <xf numFmtId="0" fontId="36" fillId="4" borderId="7" xfId="0" applyFont="1" applyFill="1" applyBorder="1"/>
    <xf numFmtId="3" fontId="12" fillId="4" borderId="7" xfId="1" applyNumberFormat="1" applyFont="1" applyFill="1" applyBorder="1" applyAlignment="1">
      <alignment horizontal="center" vertical="center"/>
    </xf>
    <xf numFmtId="166" fontId="34" fillId="10" borderId="7" xfId="0" applyNumberFormat="1" applyFont="1" applyFill="1" applyBorder="1" applyAlignment="1">
      <alignment horizontal="center" vertical="center"/>
    </xf>
    <xf numFmtId="166" fontId="35" fillId="5" borderId="7" xfId="0" applyNumberFormat="1" applyFont="1" applyFill="1" applyBorder="1" applyAlignment="1">
      <alignment horizontal="center" vertical="center"/>
    </xf>
    <xf numFmtId="0" fontId="12" fillId="4" borderId="7" xfId="0" applyFont="1" applyFill="1" applyBorder="1" applyAlignment="1">
      <alignment horizontal="center" vertical="center"/>
    </xf>
    <xf numFmtId="10" fontId="34" fillId="4" borderId="7" xfId="0" applyNumberFormat="1" applyFont="1" applyFill="1" applyBorder="1" applyAlignment="1">
      <alignment horizontal="center" vertical="center"/>
    </xf>
    <xf numFmtId="9" fontId="34" fillId="4" borderId="7" xfId="0" applyNumberFormat="1" applyFont="1" applyFill="1" applyBorder="1" applyAlignment="1">
      <alignment horizontal="center" vertical="center"/>
    </xf>
    <xf numFmtId="10" fontId="35" fillId="5" borderId="7" xfId="0" applyNumberFormat="1" applyFont="1" applyFill="1" applyBorder="1" applyAlignment="1">
      <alignment horizontal="center" vertical="center"/>
    </xf>
    <xf numFmtId="10" fontId="12" fillId="4" borderId="7" xfId="0" applyNumberFormat="1" applyFont="1" applyFill="1" applyBorder="1" applyAlignment="1">
      <alignment horizontal="center" vertical="center"/>
    </xf>
    <xf numFmtId="10" fontId="11" fillId="5" borderId="7" xfId="0" applyNumberFormat="1" applyFont="1" applyFill="1" applyBorder="1" applyAlignment="1">
      <alignment horizontal="center" vertical="center"/>
    </xf>
    <xf numFmtId="0" fontId="36" fillId="4" borderId="7" xfId="0" applyFont="1" applyFill="1" applyBorder="1" applyAlignment="1">
      <alignment horizontal="center" vertical="center"/>
    </xf>
    <xf numFmtId="167" fontId="36" fillId="3" borderId="7" xfId="1" applyNumberFormat="1" applyFont="1" applyFill="1" applyBorder="1" applyAlignment="1">
      <alignment vertical="center"/>
    </xf>
    <xf numFmtId="167" fontId="36" fillId="3" borderId="7" xfId="1" applyNumberFormat="1" applyFont="1" applyFill="1" applyBorder="1" applyAlignment="1">
      <alignment horizontal="center" vertical="center"/>
    </xf>
    <xf numFmtId="167" fontId="36" fillId="4" borderId="7" xfId="1" applyNumberFormat="1" applyFont="1" applyFill="1" applyBorder="1" applyAlignment="1">
      <alignment vertical="center"/>
    </xf>
    <xf numFmtId="166" fontId="36" fillId="3" borderId="7" xfId="2" applyNumberFormat="1" applyFont="1" applyFill="1" applyBorder="1" applyAlignment="1">
      <alignment horizontal="center"/>
    </xf>
    <xf numFmtId="166" fontId="36" fillId="4" borderId="7" xfId="2" applyNumberFormat="1" applyFont="1" applyFill="1" applyBorder="1" applyAlignment="1">
      <alignment horizontal="center"/>
    </xf>
    <xf numFmtId="3" fontId="37" fillId="3" borderId="14" xfId="1" applyNumberFormat="1" applyFont="1" applyFill="1" applyBorder="1" applyAlignment="1">
      <alignment horizontal="center"/>
    </xf>
    <xf numFmtId="3" fontId="38" fillId="3" borderId="14" xfId="1" applyNumberFormat="1" applyFont="1" applyFill="1" applyBorder="1" applyAlignment="1">
      <alignment horizontal="center"/>
    </xf>
    <xf numFmtId="3" fontId="37" fillId="4" borderId="14" xfId="1" applyNumberFormat="1" applyFont="1" applyFill="1" applyBorder="1" applyAlignment="1">
      <alignment horizontal="center"/>
    </xf>
    <xf numFmtId="3" fontId="38" fillId="4" borderId="14" xfId="1" applyNumberFormat="1" applyFont="1" applyFill="1" applyBorder="1" applyAlignment="1">
      <alignment horizontal="center"/>
    </xf>
    <xf numFmtId="3" fontId="34" fillId="3" borderId="20" xfId="1" applyNumberFormat="1" applyFont="1" applyFill="1" applyBorder="1" applyAlignment="1">
      <alignment horizontal="center"/>
    </xf>
    <xf numFmtId="3" fontId="39" fillId="3" borderId="20" xfId="1" applyNumberFormat="1" applyFont="1" applyFill="1" applyBorder="1" applyAlignment="1">
      <alignment horizontal="center"/>
    </xf>
    <xf numFmtId="3" fontId="34" fillId="4" borderId="20" xfId="1" applyNumberFormat="1" applyFont="1" applyFill="1" applyBorder="1" applyAlignment="1">
      <alignment horizontal="center"/>
    </xf>
    <xf numFmtId="3" fontId="39" fillId="4" borderId="20" xfId="1" applyNumberFormat="1" applyFont="1" applyFill="1" applyBorder="1" applyAlignment="1">
      <alignment horizontal="center"/>
    </xf>
    <xf numFmtId="3" fontId="26" fillId="3" borderId="14" xfId="1" applyNumberFormat="1" applyFont="1" applyFill="1" applyBorder="1" applyAlignment="1">
      <alignment horizontal="center"/>
    </xf>
    <xf numFmtId="3" fontId="29" fillId="3" borderId="20" xfId="1" applyNumberFormat="1" applyFont="1" applyFill="1" applyBorder="1" applyAlignment="1">
      <alignment horizontal="center"/>
    </xf>
    <xf numFmtId="3" fontId="39" fillId="3" borderId="14" xfId="1" applyNumberFormat="1" applyFont="1" applyFill="1" applyBorder="1" applyAlignment="1">
      <alignment horizontal="center"/>
    </xf>
    <xf numFmtId="3" fontId="39" fillId="3" borderId="14" xfId="1" applyNumberFormat="1" applyFont="1" applyFill="1" applyBorder="1" applyAlignment="1"/>
    <xf numFmtId="3" fontId="39" fillId="4" borderId="14" xfId="1" applyNumberFormat="1" applyFont="1" applyFill="1" applyBorder="1" applyAlignment="1">
      <alignment horizontal="center"/>
    </xf>
    <xf numFmtId="3" fontId="39" fillId="4" borderId="14" xfId="1" applyNumberFormat="1" applyFont="1" applyFill="1" applyBorder="1" applyAlignment="1"/>
    <xf numFmtId="166" fontId="40" fillId="3" borderId="20" xfId="0" applyNumberFormat="1" applyFont="1" applyFill="1" applyBorder="1" applyAlignment="1">
      <alignment horizontal="center"/>
    </xf>
    <xf numFmtId="166" fontId="40" fillId="3" borderId="20" xfId="0" applyNumberFormat="1" applyFont="1" applyFill="1" applyBorder="1"/>
    <xf numFmtId="166" fontId="40" fillId="4" borderId="20" xfId="0" applyNumberFormat="1" applyFont="1" applyFill="1" applyBorder="1" applyAlignment="1">
      <alignment horizontal="center"/>
    </xf>
    <xf numFmtId="166" fontId="40" fillId="4" borderId="20" xfId="0" applyNumberFormat="1" applyFont="1" applyFill="1" applyBorder="1"/>
    <xf numFmtId="0" fontId="37" fillId="3" borderId="14" xfId="0" applyFont="1" applyFill="1" applyBorder="1" applyAlignment="1">
      <alignment horizontal="center"/>
    </xf>
    <xf numFmtId="0" fontId="37" fillId="3" borderId="14" xfId="0" applyFont="1" applyFill="1" applyBorder="1"/>
    <xf numFmtId="0" fontId="37" fillId="4" borderId="14" xfId="0" applyFont="1" applyFill="1" applyBorder="1" applyAlignment="1">
      <alignment horizontal="center"/>
    </xf>
    <xf numFmtId="0" fontId="37" fillId="4" borderId="14" xfId="0" applyFont="1" applyFill="1" applyBorder="1"/>
    <xf numFmtId="10" fontId="40" fillId="3" borderId="16" xfId="0" applyNumberFormat="1" applyFont="1" applyFill="1" applyBorder="1" applyAlignment="1">
      <alignment horizontal="center"/>
    </xf>
    <xf numFmtId="10" fontId="40" fillId="3" borderId="16" xfId="0" applyNumberFormat="1" applyFont="1" applyFill="1" applyBorder="1"/>
    <xf numFmtId="9" fontId="40" fillId="3" borderId="16" xfId="0" applyNumberFormat="1" applyFont="1" applyFill="1" applyBorder="1"/>
    <xf numFmtId="10" fontId="40" fillId="4" borderId="16" xfId="0" applyNumberFormat="1" applyFont="1" applyFill="1" applyBorder="1" applyAlignment="1">
      <alignment horizontal="center"/>
    </xf>
    <xf numFmtId="10" fontId="40" fillId="4" borderId="16" xfId="0" applyNumberFormat="1" applyFont="1" applyFill="1" applyBorder="1"/>
    <xf numFmtId="9" fontId="40" fillId="4" borderId="16" xfId="0" applyNumberFormat="1" applyFont="1" applyFill="1" applyBorder="1"/>
    <xf numFmtId="0" fontId="36" fillId="3" borderId="7" xfId="0" applyFont="1" applyFill="1" applyBorder="1" applyAlignment="1">
      <alignment horizontal="center"/>
    </xf>
    <xf numFmtId="0" fontId="36" fillId="3" borderId="7" xfId="0" applyFont="1" applyFill="1" applyBorder="1"/>
    <xf numFmtId="10" fontId="36" fillId="3" borderId="7" xfId="0" applyNumberFormat="1" applyFont="1" applyFill="1" applyBorder="1"/>
    <xf numFmtId="0" fontId="36" fillId="4" borderId="7" xfId="0" applyFont="1" applyFill="1" applyBorder="1" applyAlignment="1">
      <alignment horizontal="center"/>
    </xf>
    <xf numFmtId="10" fontId="36" fillId="4" borderId="7" xfId="0" applyNumberFormat="1" applyFont="1" applyFill="1" applyBorder="1"/>
    <xf numFmtId="0" fontId="12" fillId="3" borderId="7" xfId="0" applyFont="1" applyFill="1" applyBorder="1" applyAlignment="1">
      <alignment horizontal="center"/>
    </xf>
    <xf numFmtId="0" fontId="12" fillId="3" borderId="7" xfId="0" applyFont="1" applyFill="1" applyBorder="1"/>
    <xf numFmtId="0" fontId="12" fillId="4" borderId="7" xfId="0" applyFont="1" applyFill="1" applyBorder="1" applyAlignment="1">
      <alignment horizontal="center"/>
    </xf>
    <xf numFmtId="10" fontId="12" fillId="3" borderId="7" xfId="0" applyNumberFormat="1" applyFont="1" applyFill="1" applyBorder="1" applyAlignment="1">
      <alignment horizontal="center"/>
    </xf>
    <xf numFmtId="10" fontId="12" fillId="3" borderId="7" xfId="0" applyNumberFormat="1" applyFont="1" applyFill="1" applyBorder="1"/>
    <xf numFmtId="10" fontId="12" fillId="4" borderId="7" xfId="0" applyNumberFormat="1" applyFont="1" applyFill="1" applyBorder="1" applyAlignment="1">
      <alignment horizontal="center"/>
    </xf>
    <xf numFmtId="0" fontId="2" fillId="4" borderId="1" xfId="0" applyFont="1" applyFill="1" applyBorder="1" applyAlignment="1">
      <alignment horizontal="left" vertical="center"/>
    </xf>
    <xf numFmtId="3" fontId="2" fillId="4" borderId="15" xfId="0" applyNumberFormat="1" applyFont="1" applyFill="1" applyBorder="1" applyAlignment="1">
      <alignment horizontal="center" vertical="center"/>
    </xf>
    <xf numFmtId="3" fontId="2" fillId="4" borderId="2" xfId="0" applyNumberFormat="1" applyFont="1" applyFill="1" applyBorder="1" applyAlignment="1">
      <alignment horizontal="center" vertical="center"/>
    </xf>
    <xf numFmtId="3" fontId="17" fillId="4" borderId="15" xfId="0" applyNumberFormat="1" applyFont="1" applyFill="1" applyBorder="1" applyAlignment="1">
      <alignment horizontal="center" vertical="center"/>
    </xf>
    <xf numFmtId="3" fontId="39" fillId="4" borderId="14" xfId="1" applyNumberFormat="1" applyFont="1" applyFill="1" applyBorder="1" applyAlignment="1">
      <alignment horizontal="center" vertical="center"/>
    </xf>
    <xf numFmtId="3" fontId="41" fillId="4" borderId="20" xfId="1" applyNumberFormat="1" applyFont="1" applyFill="1" applyBorder="1" applyAlignment="1">
      <alignment horizontal="center" vertical="center"/>
    </xf>
    <xf numFmtId="3" fontId="40" fillId="4" borderId="14" xfId="1" applyNumberFormat="1" applyFont="1" applyFill="1" applyBorder="1" applyAlignment="1">
      <alignment horizontal="center" vertical="center"/>
    </xf>
    <xf numFmtId="3" fontId="39" fillId="4" borderId="20" xfId="1" applyNumberFormat="1" applyFont="1" applyFill="1" applyBorder="1" applyAlignment="1">
      <alignment horizontal="center" vertical="center"/>
    </xf>
    <xf numFmtId="0" fontId="0" fillId="8" borderId="0" xfId="0" applyFill="1"/>
    <xf numFmtId="0" fontId="21" fillId="0" borderId="0" xfId="0" applyFont="1" applyAlignment="1">
      <alignment horizontal="left"/>
    </xf>
    <xf numFmtId="0" fontId="30" fillId="8" borderId="0" xfId="0" applyFont="1" applyFill="1" applyAlignment="1">
      <alignment horizontal="left"/>
    </xf>
    <xf numFmtId="0" fontId="42" fillId="0" borderId="0" xfId="0" applyFont="1" applyAlignment="1">
      <alignment vertical="center"/>
    </xf>
    <xf numFmtId="0" fontId="0" fillId="0" borderId="1" xfId="0" applyBorder="1"/>
    <xf numFmtId="0" fontId="0" fillId="0" borderId="1" xfId="0" applyBorder="1" applyAlignment="1">
      <alignment vertical="center"/>
    </xf>
    <xf numFmtId="0" fontId="19" fillId="0" borderId="1" xfId="0" applyFont="1" applyBorder="1" applyAlignment="1">
      <alignment horizontal="center"/>
    </xf>
    <xf numFmtId="0" fontId="44" fillId="0" borderId="0" xfId="0" applyFont="1"/>
    <xf numFmtId="0" fontId="19" fillId="0" borderId="1" xfId="0" applyFont="1" applyBorder="1" applyAlignment="1">
      <alignment horizontal="center"/>
    </xf>
    <xf numFmtId="0" fontId="13" fillId="4" borderId="7" xfId="0" applyFont="1" applyFill="1" applyBorder="1" applyAlignment="1">
      <alignment horizontal="left"/>
    </xf>
    <xf numFmtId="0" fontId="13" fillId="4" borderId="7" xfId="0" applyFont="1" applyFill="1" applyBorder="1" applyAlignment="1">
      <alignment horizontal="left" vertical="center"/>
    </xf>
    <xf numFmtId="0" fontId="13" fillId="4" borderId="7" xfId="0" applyFont="1" applyFill="1" applyBorder="1" applyAlignment="1">
      <alignment horizontal="center" vertical="center"/>
    </xf>
    <xf numFmtId="0" fontId="19" fillId="0" borderId="35" xfId="0" applyFont="1" applyBorder="1" applyAlignment="1">
      <alignment horizontal="left" wrapText="1"/>
    </xf>
    <xf numFmtId="0" fontId="19" fillId="0" borderId="32" xfId="0" applyFont="1" applyBorder="1" applyAlignment="1">
      <alignment horizontal="left" wrapText="1"/>
    </xf>
    <xf numFmtId="0" fontId="19" fillId="0" borderId="36" xfId="0" applyFont="1" applyBorder="1" applyAlignment="1">
      <alignment horizontal="left" wrapText="1"/>
    </xf>
    <xf numFmtId="0" fontId="19" fillId="0" borderId="39" xfId="0" applyFont="1" applyBorder="1" applyAlignment="1">
      <alignment horizontal="left" wrapText="1"/>
    </xf>
    <xf numFmtId="0" fontId="19" fillId="0" borderId="0" xfId="0" applyFont="1" applyAlignment="1">
      <alignment horizontal="left" wrapText="1"/>
    </xf>
    <xf numFmtId="0" fontId="19" fillId="0" borderId="40" xfId="0" applyFont="1" applyBorder="1" applyAlignment="1">
      <alignment horizontal="left" wrapText="1"/>
    </xf>
    <xf numFmtId="0" fontId="19" fillId="0" borderId="37" xfId="0" applyFont="1" applyBorder="1" applyAlignment="1">
      <alignment horizontal="left" wrapText="1"/>
    </xf>
    <xf numFmtId="0" fontId="19" fillId="0" borderId="31" xfId="0" applyFont="1" applyBorder="1" applyAlignment="1">
      <alignment horizontal="left" wrapText="1"/>
    </xf>
    <xf numFmtId="0" fontId="19" fillId="0" borderId="38" xfId="0" applyFont="1" applyBorder="1" applyAlignment="1">
      <alignment horizontal="left" wrapText="1"/>
    </xf>
    <xf numFmtId="0" fontId="19" fillId="0" borderId="35" xfId="0" applyFont="1" applyBorder="1" applyAlignment="1">
      <alignment horizontal="center" vertical="center" wrapText="1"/>
    </xf>
    <xf numFmtId="0" fontId="19" fillId="0" borderId="36" xfId="0" applyFont="1" applyBorder="1" applyAlignment="1">
      <alignment horizontal="center" vertical="center" wrapText="1"/>
    </xf>
    <xf numFmtId="0" fontId="19" fillId="0" borderId="39"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37"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1" xfId="0" applyFont="1" applyBorder="1" applyAlignment="1">
      <alignment horizontal="center" vertical="center"/>
    </xf>
    <xf numFmtId="0" fontId="19" fillId="0" borderId="1" xfId="0" applyFont="1" applyBorder="1" applyAlignment="1">
      <alignment horizontal="left" wrapText="1"/>
    </xf>
    <xf numFmtId="0" fontId="22" fillId="4" borderId="7" xfId="0" applyFont="1" applyFill="1" applyBorder="1" applyAlignment="1">
      <alignment horizontal="center" vertical="center"/>
    </xf>
    <xf numFmtId="0" fontId="22" fillId="4" borderId="7" xfId="0" applyFont="1" applyFill="1" applyBorder="1" applyAlignment="1">
      <alignment horizontal="left" vertical="center"/>
    </xf>
    <xf numFmtId="0" fontId="15" fillId="4" borderId="7" xfId="0" applyFont="1" applyFill="1" applyBorder="1" applyAlignment="1">
      <alignment horizontal="center" vertical="center"/>
    </xf>
    <xf numFmtId="15" fontId="13" fillId="4" borderId="7" xfId="0" applyNumberFormat="1" applyFont="1" applyFill="1" applyBorder="1" applyAlignment="1">
      <alignment horizontal="left" vertical="center" wrapText="1"/>
    </xf>
    <xf numFmtId="0" fontId="13" fillId="4" borderId="28" xfId="0" applyFont="1" applyFill="1" applyBorder="1" applyAlignment="1">
      <alignment horizontal="left"/>
    </xf>
    <xf numFmtId="0" fontId="13" fillId="4" borderId="30" xfId="0" applyFont="1" applyFill="1" applyBorder="1" applyAlignment="1">
      <alignment horizontal="left"/>
    </xf>
    <xf numFmtId="0" fontId="13" fillId="4" borderId="14" xfId="0" applyFont="1" applyFill="1" applyBorder="1" applyAlignment="1">
      <alignment horizontal="left"/>
    </xf>
    <xf numFmtId="0" fontId="43" fillId="0" borderId="1" xfId="0" applyFont="1" applyBorder="1" applyAlignment="1">
      <alignment horizontal="center" vertical="center"/>
    </xf>
    <xf numFmtId="0" fontId="43" fillId="0" borderId="1" xfId="0" applyFont="1" applyBorder="1" applyAlignment="1">
      <alignment horizontal="center"/>
    </xf>
    <xf numFmtId="0" fontId="0" fillId="0" borderId="1" xfId="0" applyBorder="1" applyAlignment="1">
      <alignment horizontal="center"/>
    </xf>
    <xf numFmtId="0" fontId="13" fillId="3" borderId="11" xfId="0" applyFont="1" applyFill="1" applyBorder="1" applyAlignment="1">
      <alignment horizontal="left" vertical="center"/>
    </xf>
    <xf numFmtId="0" fontId="13" fillId="3" borderId="10" xfId="0" applyFont="1" applyFill="1" applyBorder="1" applyAlignment="1">
      <alignment horizontal="left" vertical="center"/>
    </xf>
    <xf numFmtId="0" fontId="13" fillId="3" borderId="9" xfId="0" applyFont="1" applyFill="1" applyBorder="1" applyAlignment="1">
      <alignment horizontal="left" vertical="center"/>
    </xf>
    <xf numFmtId="0" fontId="13" fillId="3" borderId="8" xfId="0" applyFont="1" applyFill="1" applyBorder="1" applyAlignment="1">
      <alignment horizontal="left" vertical="center"/>
    </xf>
    <xf numFmtId="0" fontId="13" fillId="3" borderId="7" xfId="0" applyFont="1" applyFill="1" applyBorder="1" applyAlignment="1">
      <alignment horizontal="left" vertical="center"/>
    </xf>
    <xf numFmtId="0" fontId="27" fillId="3" borderId="24" xfId="0" applyFont="1" applyFill="1" applyBorder="1" applyAlignment="1">
      <alignment horizontal="left"/>
    </xf>
    <xf numFmtId="0" fontId="27" fillId="3" borderId="23" xfId="0" applyFont="1" applyFill="1" applyBorder="1" applyAlignment="1">
      <alignment horizontal="left"/>
    </xf>
    <xf numFmtId="0" fontId="22" fillId="3" borderId="22" xfId="0" applyFont="1" applyFill="1" applyBorder="1" applyAlignment="1">
      <alignment horizontal="left"/>
    </xf>
    <xf numFmtId="0" fontId="22" fillId="3" borderId="21" xfId="0" applyFont="1" applyFill="1" applyBorder="1" applyAlignment="1">
      <alignment horizontal="left"/>
    </xf>
    <xf numFmtId="0" fontId="16" fillId="3" borderId="19" xfId="0" applyFont="1" applyFill="1" applyBorder="1" applyAlignment="1">
      <alignment horizontal="left"/>
    </xf>
    <xf numFmtId="0" fontId="16" fillId="3" borderId="18" xfId="0" applyFont="1" applyFill="1" applyBorder="1" applyAlignment="1">
      <alignment horizontal="left"/>
    </xf>
    <xf numFmtId="0" fontId="22" fillId="3" borderId="17" xfId="0" applyFont="1" applyFill="1" applyBorder="1" applyAlignment="1">
      <alignment horizontal="left"/>
    </xf>
    <xf numFmtId="0" fontId="22" fillId="3" borderId="6" xfId="0" applyFont="1" applyFill="1" applyBorder="1" applyAlignment="1">
      <alignment horizontal="left"/>
    </xf>
    <xf numFmtId="0" fontId="13" fillId="3" borderId="14" xfId="0" applyFont="1" applyFill="1" applyBorder="1" applyAlignment="1">
      <alignment horizontal="left" vertical="center"/>
    </xf>
    <xf numFmtId="0" fontId="13" fillId="3" borderId="13" xfId="0" applyFont="1" applyFill="1" applyBorder="1" applyAlignment="1">
      <alignment horizontal="left"/>
    </xf>
    <xf numFmtId="0" fontId="13" fillId="3" borderId="12" xfId="0" applyFont="1" applyFill="1" applyBorder="1" applyAlignment="1">
      <alignment horizontal="left"/>
    </xf>
    <xf numFmtId="0" fontId="13" fillId="3" borderId="22" xfId="0" applyFont="1" applyFill="1" applyBorder="1" applyAlignment="1">
      <alignment horizontal="left"/>
    </xf>
    <xf numFmtId="0" fontId="13" fillId="3" borderId="26" xfId="0" applyFont="1" applyFill="1" applyBorder="1" applyAlignment="1">
      <alignment horizontal="left"/>
    </xf>
    <xf numFmtId="0" fontId="13" fillId="3" borderId="19" xfId="0" applyFont="1" applyFill="1" applyBorder="1" applyAlignment="1">
      <alignment horizontal="left"/>
    </xf>
    <xf numFmtId="0" fontId="13" fillId="3" borderId="25" xfId="0" applyFont="1" applyFill="1" applyBorder="1" applyAlignment="1">
      <alignment horizontal="left"/>
    </xf>
    <xf numFmtId="0" fontId="13" fillId="3" borderId="21" xfId="0" applyFont="1" applyFill="1" applyBorder="1" applyAlignment="1">
      <alignment horizontal="left"/>
    </xf>
    <xf numFmtId="15" fontId="13" fillId="3" borderId="19" xfId="0" applyNumberFormat="1" applyFont="1" applyFill="1" applyBorder="1" applyAlignment="1">
      <alignment horizontal="left" wrapText="1"/>
    </xf>
    <xf numFmtId="15" fontId="13" fillId="3" borderId="18" xfId="0" applyNumberFormat="1" applyFont="1" applyFill="1" applyBorder="1" applyAlignment="1">
      <alignment horizontal="left" wrapText="1"/>
    </xf>
    <xf numFmtId="15" fontId="13" fillId="3" borderId="22" xfId="0" applyNumberFormat="1" applyFont="1" applyFill="1" applyBorder="1" applyAlignment="1">
      <alignment horizontal="left" wrapText="1"/>
    </xf>
    <xf numFmtId="15" fontId="13" fillId="3" borderId="26" xfId="0" applyNumberFormat="1" applyFont="1" applyFill="1" applyBorder="1" applyAlignment="1">
      <alignment horizontal="left" wrapText="1"/>
    </xf>
    <xf numFmtId="0" fontId="13" fillId="3" borderId="18" xfId="0" applyFont="1" applyFill="1" applyBorder="1" applyAlignment="1">
      <alignment horizontal="left"/>
    </xf>
    <xf numFmtId="0" fontId="33" fillId="3" borderId="24" xfId="0" applyFont="1" applyFill="1" applyBorder="1" applyAlignment="1">
      <alignment horizontal="center" vertical="center"/>
    </xf>
    <xf numFmtId="0" fontId="33" fillId="3" borderId="23" xfId="0" applyFont="1" applyFill="1" applyBorder="1" applyAlignment="1">
      <alignment horizontal="center" vertical="center"/>
    </xf>
    <xf numFmtId="0" fontId="33" fillId="3" borderId="34" xfId="0" applyFont="1" applyFill="1" applyBorder="1" applyAlignment="1">
      <alignment horizontal="center" vertical="center"/>
    </xf>
    <xf numFmtId="0" fontId="33" fillId="3" borderId="33" xfId="0" applyFont="1" applyFill="1" applyBorder="1" applyAlignment="1">
      <alignment horizontal="center" vertical="center"/>
    </xf>
    <xf numFmtId="0" fontId="33" fillId="3" borderId="28" xfId="0" applyFont="1" applyFill="1" applyBorder="1" applyAlignment="1">
      <alignment horizontal="center" vertical="center"/>
    </xf>
    <xf numFmtId="0" fontId="33" fillId="3" borderId="30" xfId="0" applyFont="1" applyFill="1" applyBorder="1" applyAlignment="1">
      <alignment horizontal="center" vertical="center"/>
    </xf>
    <xf numFmtId="0" fontId="22" fillId="3" borderId="7" xfId="0" applyFont="1" applyFill="1" applyBorder="1" applyAlignment="1">
      <alignment horizontal="center" vertical="center"/>
    </xf>
    <xf numFmtId="0" fontId="28" fillId="3" borderId="7" xfId="0" applyFont="1" applyFill="1" applyBorder="1" applyAlignment="1">
      <alignment horizontal="left" vertical="center"/>
    </xf>
    <xf numFmtId="0" fontId="15" fillId="3" borderId="7" xfId="0" applyFont="1" applyFill="1" applyBorder="1" applyAlignment="1">
      <alignment horizontal="right" vertical="center"/>
    </xf>
    <xf numFmtId="0" fontId="28" fillId="4" borderId="7" xfId="0" applyFont="1" applyFill="1" applyBorder="1" applyAlignment="1">
      <alignment horizontal="left" vertical="center"/>
    </xf>
    <xf numFmtId="0" fontId="15" fillId="4" borderId="7" xfId="0" applyFont="1" applyFill="1" applyBorder="1" applyAlignment="1">
      <alignment horizontal="right" vertical="center"/>
    </xf>
    <xf numFmtId="0" fontId="19" fillId="0" borderId="1" xfId="0" applyFont="1" applyBorder="1" applyAlignment="1">
      <alignment horizontal="center" vertical="center" wrapText="1"/>
    </xf>
    <xf numFmtId="0" fontId="19" fillId="0" borderId="35" xfId="0" applyFont="1" applyBorder="1" applyAlignment="1">
      <alignment wrapText="1"/>
    </xf>
    <xf numFmtId="0" fontId="19" fillId="0" borderId="32" xfId="0" applyFont="1" applyBorder="1" applyAlignment="1">
      <alignment wrapText="1"/>
    </xf>
    <xf numFmtId="0" fontId="19" fillId="0" borderId="36" xfId="0" applyFont="1" applyBorder="1" applyAlignment="1">
      <alignment wrapText="1"/>
    </xf>
    <xf numFmtId="0" fontId="19" fillId="0" borderId="37" xfId="0" applyFont="1" applyBorder="1" applyAlignment="1">
      <alignment wrapText="1"/>
    </xf>
    <xf numFmtId="0" fontId="19" fillId="0" borderId="31" xfId="0" applyFont="1" applyBorder="1" applyAlignment="1">
      <alignment wrapText="1"/>
    </xf>
    <xf numFmtId="0" fontId="19" fillId="0" borderId="38" xfId="0" applyFont="1" applyBorder="1" applyAlignment="1">
      <alignment wrapText="1"/>
    </xf>
    <xf numFmtId="0" fontId="19" fillId="0" borderId="35" xfId="0" applyFont="1" applyBorder="1" applyAlignment="1">
      <alignment horizontal="left" vertical="top" wrapText="1"/>
    </xf>
    <xf numFmtId="0" fontId="19" fillId="0" borderId="32" xfId="0" applyFont="1" applyBorder="1" applyAlignment="1">
      <alignment horizontal="left" vertical="top" wrapText="1"/>
    </xf>
    <xf numFmtId="0" fontId="19" fillId="0" borderId="36" xfId="0" applyFont="1" applyBorder="1" applyAlignment="1">
      <alignment horizontal="left" vertical="top" wrapText="1"/>
    </xf>
    <xf numFmtId="0" fontId="19" fillId="0" borderId="37" xfId="0" applyFont="1" applyBorder="1" applyAlignment="1">
      <alignment horizontal="left" vertical="top" wrapText="1"/>
    </xf>
    <xf numFmtId="0" fontId="19" fillId="0" borderId="31" xfId="0" applyFont="1" applyBorder="1" applyAlignment="1">
      <alignment horizontal="left" vertical="top" wrapText="1"/>
    </xf>
    <xf numFmtId="0" fontId="19" fillId="0" borderId="38" xfId="0" applyFont="1" applyBorder="1" applyAlignment="1">
      <alignment horizontal="left" vertical="top" wrapText="1"/>
    </xf>
    <xf numFmtId="0" fontId="19" fillId="0" borderId="1" xfId="0" applyFont="1" applyBorder="1" applyAlignment="1">
      <alignment horizontal="left"/>
    </xf>
    <xf numFmtId="0" fontId="8" fillId="0" borderId="1" xfId="0" applyFont="1" applyBorder="1" applyAlignment="1">
      <alignment horizontal="center" vertical="center"/>
    </xf>
    <xf numFmtId="0" fontId="0" fillId="0" borderId="1" xfId="0" applyBorder="1" applyAlignment="1">
      <alignment horizontal="center" vertical="center"/>
    </xf>
    <xf numFmtId="0" fontId="45" fillId="0" borderId="0" xfId="0" applyFont="1" applyAlignment="1">
      <alignment horizontal="left"/>
    </xf>
    <xf numFmtId="0" fontId="46" fillId="0" borderId="0" xfId="0" applyFont="1" applyAlignment="1">
      <alignment horizontal="left"/>
    </xf>
    <xf numFmtId="0" fontId="0" fillId="0" borderId="35" xfId="0" applyBorder="1" applyAlignment="1">
      <alignment horizontal="center" vertical="center"/>
    </xf>
    <xf numFmtId="0" fontId="0" fillId="0" borderId="36" xfId="0" applyBorder="1" applyAlignment="1">
      <alignment horizontal="center" vertical="center"/>
    </xf>
    <xf numFmtId="0" fontId="45" fillId="0" borderId="41" xfId="0" applyFont="1" applyBorder="1" applyAlignment="1">
      <alignment horizontal="left"/>
    </xf>
    <xf numFmtId="0" fontId="0" fillId="0" borderId="39" xfId="0" applyBorder="1" applyAlignment="1">
      <alignment horizontal="center" vertical="center"/>
    </xf>
    <xf numFmtId="0" fontId="0" fillId="0" borderId="40" xfId="0" applyBorder="1" applyAlignment="1">
      <alignment horizontal="center" vertical="center"/>
    </xf>
    <xf numFmtId="0" fontId="46" fillId="0" borderId="42" xfId="0" applyFont="1" applyBorder="1" applyAlignment="1">
      <alignment horizontal="left"/>
    </xf>
    <xf numFmtId="0" fontId="0" fillId="0" borderId="37" xfId="0" applyBorder="1" applyAlignment="1">
      <alignment horizontal="center" vertical="center"/>
    </xf>
    <xf numFmtId="0" fontId="0" fillId="0" borderId="38" xfId="0" applyBorder="1" applyAlignment="1">
      <alignment horizontal="center" vertical="center"/>
    </xf>
    <xf numFmtId="0" fontId="46" fillId="0" borderId="43" xfId="0" applyFont="1" applyBorder="1" applyAlignment="1">
      <alignment horizontal="left"/>
    </xf>
    <xf numFmtId="0" fontId="21" fillId="0" borderId="15" xfId="0" applyFont="1" applyBorder="1" applyAlignment="1">
      <alignment horizontal="center"/>
    </xf>
    <xf numFmtId="0" fontId="21" fillId="0" borderId="2" xfId="0" applyFont="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23813</xdr:rowOff>
    </xdr:from>
    <xdr:to>
      <xdr:col>28</xdr:col>
      <xdr:colOff>119064</xdr:colOff>
      <xdr:row>29</xdr:row>
      <xdr:rowOff>23814</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1" y="23813"/>
          <a:ext cx="16466344" cy="8536782"/>
        </a:xfrm>
        <a:prstGeom prst="rect">
          <a:avLst/>
        </a:prstGeom>
        <a:noFill/>
        <a:ln w="571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9</xdr:col>
      <xdr:colOff>55418</xdr:colOff>
      <xdr:row>37</xdr:row>
      <xdr:rowOff>96982</xdr:rowOff>
    </xdr:from>
    <xdr:to>
      <xdr:col>10</xdr:col>
      <xdr:colOff>734291</xdr:colOff>
      <xdr:row>40</xdr:row>
      <xdr:rowOff>195696</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086109" y="10764982"/>
          <a:ext cx="1981200" cy="971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225136</xdr:colOff>
      <xdr:row>2</xdr:row>
      <xdr:rowOff>0</xdr:rowOff>
    </xdr:from>
    <xdr:to>
      <xdr:col>27</xdr:col>
      <xdr:colOff>242455</xdr:colOff>
      <xdr:row>36</xdr:row>
      <xdr:rowOff>259772</xdr:rowOff>
    </xdr:to>
    <xdr:sp macro="" textlink="">
      <xdr:nvSpPr>
        <xdr:cNvPr id="3" name="Rectangle 2">
          <a:extLst>
            <a:ext uri="{FF2B5EF4-FFF2-40B4-BE49-F238E27FC236}">
              <a16:creationId xmlns:a16="http://schemas.microsoft.com/office/drawing/2014/main" id="{00000000-0008-0000-0100-000003000000}"/>
            </a:ext>
          </a:extLst>
        </xdr:cNvPr>
        <xdr:cNvSpPr/>
      </xdr:nvSpPr>
      <xdr:spPr>
        <a:xfrm>
          <a:off x="3186545" y="588818"/>
          <a:ext cx="21543819" cy="10286999"/>
        </a:xfrm>
        <a:prstGeom prst="rect">
          <a:avLst/>
        </a:prstGeom>
        <a:noFill/>
        <a:ln w="571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13</xdr:col>
      <xdr:colOff>0</xdr:colOff>
      <xdr:row>46</xdr:row>
      <xdr:rowOff>193964</xdr:rowOff>
    </xdr:from>
    <xdr:to>
      <xdr:col>15</xdr:col>
      <xdr:colOff>263236</xdr:colOff>
      <xdr:row>50</xdr:row>
      <xdr:rowOff>1732</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981709" y="13563600"/>
          <a:ext cx="1981200" cy="971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122369</xdr:colOff>
      <xdr:row>1</xdr:row>
      <xdr:rowOff>121920</xdr:rowOff>
    </xdr:from>
    <xdr:to>
      <xdr:col>20</xdr:col>
      <xdr:colOff>200848</xdr:colOff>
      <xdr:row>27</xdr:row>
      <xdr:rowOff>51211</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257404" y="301214"/>
          <a:ext cx="8612879" cy="5514303"/>
        </a:xfrm>
        <a:prstGeom prst="rect">
          <a:avLst/>
        </a:prstGeom>
      </xdr:spPr>
    </xdr:pic>
    <xdr:clientData/>
  </xdr:twoCellAnchor>
  <xdr:twoCellAnchor>
    <xdr:from>
      <xdr:col>7</xdr:col>
      <xdr:colOff>8966</xdr:colOff>
      <xdr:row>7</xdr:row>
      <xdr:rowOff>116541</xdr:rowOff>
    </xdr:from>
    <xdr:to>
      <xdr:col>9</xdr:col>
      <xdr:colOff>89648</xdr:colOff>
      <xdr:row>9</xdr:row>
      <xdr:rowOff>161365</xdr:rowOff>
    </xdr:to>
    <xdr:sp macro="" textlink="">
      <xdr:nvSpPr>
        <xdr:cNvPr id="4" name="Rectangle 3">
          <a:extLst>
            <a:ext uri="{FF2B5EF4-FFF2-40B4-BE49-F238E27FC236}">
              <a16:creationId xmlns:a16="http://schemas.microsoft.com/office/drawing/2014/main" id="{00000000-0008-0000-0300-000004000000}"/>
            </a:ext>
          </a:extLst>
        </xdr:cNvPr>
        <xdr:cNvSpPr/>
      </xdr:nvSpPr>
      <xdr:spPr>
        <a:xfrm>
          <a:off x="7718613" y="1371600"/>
          <a:ext cx="1299882" cy="40341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573743</xdr:colOff>
      <xdr:row>1</xdr:row>
      <xdr:rowOff>89647</xdr:rowOff>
    </xdr:from>
    <xdr:to>
      <xdr:col>20</xdr:col>
      <xdr:colOff>161366</xdr:colOff>
      <xdr:row>1</xdr:row>
      <xdr:rowOff>770965</xdr:rowOff>
    </xdr:to>
    <xdr:sp macro="" textlink="">
      <xdr:nvSpPr>
        <xdr:cNvPr id="5" name="Rectangle 4">
          <a:extLst>
            <a:ext uri="{FF2B5EF4-FFF2-40B4-BE49-F238E27FC236}">
              <a16:creationId xmlns:a16="http://schemas.microsoft.com/office/drawing/2014/main" id="{00000000-0008-0000-0300-000005000000}"/>
            </a:ext>
          </a:extLst>
        </xdr:cNvPr>
        <xdr:cNvSpPr/>
      </xdr:nvSpPr>
      <xdr:spPr>
        <a:xfrm>
          <a:off x="9708778" y="268941"/>
          <a:ext cx="8122023" cy="681318"/>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493059</xdr:colOff>
      <xdr:row>0</xdr:row>
      <xdr:rowOff>161365</xdr:rowOff>
    </xdr:from>
    <xdr:to>
      <xdr:col>7</xdr:col>
      <xdr:colOff>242046</xdr:colOff>
      <xdr:row>1</xdr:row>
      <xdr:rowOff>277906</xdr:rowOff>
    </xdr:to>
    <xdr:sp macro="" textlink="">
      <xdr:nvSpPr>
        <xdr:cNvPr id="7" name="二等辺三角形 1">
          <a:extLst>
            <a:ext uri="{FF2B5EF4-FFF2-40B4-BE49-F238E27FC236}">
              <a16:creationId xmlns:a16="http://schemas.microsoft.com/office/drawing/2014/main" id="{00000000-0008-0000-0300-000007000000}"/>
            </a:ext>
          </a:extLst>
        </xdr:cNvPr>
        <xdr:cNvSpPr/>
      </xdr:nvSpPr>
      <xdr:spPr>
        <a:xfrm>
          <a:off x="9628094" y="161365"/>
          <a:ext cx="358587" cy="295835"/>
        </a:xfrm>
        <a:prstGeom prst="triangle">
          <a:avLst/>
        </a:prstGeom>
        <a:solidFill>
          <a:srgbClr val="FFFF00"/>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en-US" altLang="ja-JP" sz="800">
              <a:solidFill>
                <a:schemeClr val="tx1"/>
              </a:solidFill>
            </a:rPr>
            <a:t>1</a:t>
          </a:r>
          <a:endParaRPr kumimoji="1" lang="ja-JP" altLang="en-US" sz="800">
            <a:solidFill>
              <a:schemeClr val="tx1"/>
            </a:solidFill>
          </a:endParaRPr>
        </a:p>
      </xdr:txBody>
    </xdr:sp>
    <xdr:clientData/>
  </xdr:twoCellAnchor>
  <xdr:twoCellAnchor>
    <xdr:from>
      <xdr:col>6</xdr:col>
      <xdr:colOff>463027</xdr:colOff>
      <xdr:row>6</xdr:row>
      <xdr:rowOff>130885</xdr:rowOff>
    </xdr:from>
    <xdr:to>
      <xdr:col>7</xdr:col>
      <xdr:colOff>97267</xdr:colOff>
      <xdr:row>7</xdr:row>
      <xdr:rowOff>164951</xdr:rowOff>
    </xdr:to>
    <xdr:sp macro="" textlink="">
      <xdr:nvSpPr>
        <xdr:cNvPr id="9" name="二等辺三角形 1">
          <a:extLst>
            <a:ext uri="{FF2B5EF4-FFF2-40B4-BE49-F238E27FC236}">
              <a16:creationId xmlns:a16="http://schemas.microsoft.com/office/drawing/2014/main" id="{00000000-0008-0000-0300-000009000000}"/>
            </a:ext>
          </a:extLst>
        </xdr:cNvPr>
        <xdr:cNvSpPr/>
      </xdr:nvSpPr>
      <xdr:spPr>
        <a:xfrm>
          <a:off x="7563074" y="1206650"/>
          <a:ext cx="243840" cy="213360"/>
        </a:xfrm>
        <a:prstGeom prst="triangle">
          <a:avLst/>
        </a:prstGeom>
        <a:solidFill>
          <a:srgbClr val="FFFF00"/>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en-US" altLang="ja-JP" sz="800">
              <a:solidFill>
                <a:schemeClr val="tx1"/>
              </a:solidFill>
            </a:rPr>
            <a:t>3</a:t>
          </a:r>
          <a:endParaRPr kumimoji="1" lang="ja-JP" altLang="en-US" sz="800">
            <a:solidFill>
              <a:schemeClr val="tx1"/>
            </a:solidFill>
          </a:endParaRPr>
        </a:p>
      </xdr:txBody>
    </xdr:sp>
    <xdr:clientData/>
  </xdr:twoCellAnchor>
  <xdr:twoCellAnchor>
    <xdr:from>
      <xdr:col>9</xdr:col>
      <xdr:colOff>35860</xdr:colOff>
      <xdr:row>1</xdr:row>
      <xdr:rowOff>761999</xdr:rowOff>
    </xdr:from>
    <xdr:to>
      <xdr:col>20</xdr:col>
      <xdr:colOff>259978</xdr:colOff>
      <xdr:row>1</xdr:row>
      <xdr:rowOff>1057834</xdr:rowOff>
    </xdr:to>
    <xdr:sp macro="" textlink="">
      <xdr:nvSpPr>
        <xdr:cNvPr id="10" name="Rectangle 9">
          <a:extLst>
            <a:ext uri="{FF2B5EF4-FFF2-40B4-BE49-F238E27FC236}">
              <a16:creationId xmlns:a16="http://schemas.microsoft.com/office/drawing/2014/main" id="{00000000-0008-0000-0300-00000A000000}"/>
            </a:ext>
          </a:extLst>
        </xdr:cNvPr>
        <xdr:cNvSpPr/>
      </xdr:nvSpPr>
      <xdr:spPr>
        <a:xfrm>
          <a:off x="10999695" y="941293"/>
          <a:ext cx="6929718" cy="29583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507852</xdr:colOff>
      <xdr:row>1</xdr:row>
      <xdr:rowOff>740484</xdr:rowOff>
    </xdr:from>
    <xdr:to>
      <xdr:col>9</xdr:col>
      <xdr:colOff>142092</xdr:colOff>
      <xdr:row>1</xdr:row>
      <xdr:rowOff>953844</xdr:rowOff>
    </xdr:to>
    <xdr:sp macro="" textlink="">
      <xdr:nvSpPr>
        <xdr:cNvPr id="8" name="二等辺三角形 1">
          <a:extLst>
            <a:ext uri="{FF2B5EF4-FFF2-40B4-BE49-F238E27FC236}">
              <a16:creationId xmlns:a16="http://schemas.microsoft.com/office/drawing/2014/main" id="{00000000-0008-0000-0300-000008000000}"/>
            </a:ext>
          </a:extLst>
        </xdr:cNvPr>
        <xdr:cNvSpPr/>
      </xdr:nvSpPr>
      <xdr:spPr>
        <a:xfrm>
          <a:off x="10862087" y="919778"/>
          <a:ext cx="243840" cy="213360"/>
        </a:xfrm>
        <a:prstGeom prst="triangle">
          <a:avLst/>
        </a:prstGeom>
        <a:solidFill>
          <a:srgbClr val="FFFF00"/>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en-US" altLang="ja-JP" sz="800">
              <a:solidFill>
                <a:schemeClr val="tx1"/>
              </a:solidFill>
            </a:rPr>
            <a:t>2</a:t>
          </a:r>
          <a:endParaRPr kumimoji="1" lang="ja-JP" altLang="en-US" sz="800">
            <a:solidFill>
              <a:schemeClr val="tx1"/>
            </a:solidFill>
          </a:endParaRPr>
        </a:p>
      </xdr:txBody>
    </xdr:sp>
    <xdr:clientData/>
  </xdr:twoCellAnchor>
  <xdr:twoCellAnchor editAs="oneCell">
    <xdr:from>
      <xdr:col>1</xdr:col>
      <xdr:colOff>152399</xdr:colOff>
      <xdr:row>1</xdr:row>
      <xdr:rowOff>242046</xdr:rowOff>
    </xdr:from>
    <xdr:to>
      <xdr:col>2</xdr:col>
      <xdr:colOff>4688541</xdr:colOff>
      <xdr:row>1</xdr:row>
      <xdr:rowOff>967767</xdr:rowOff>
    </xdr:to>
    <xdr:pic>
      <xdr:nvPicPr>
        <xdr:cNvPr id="12" name="Picture 11">
          <a:extLst>
            <a:ext uri="{FF2B5EF4-FFF2-40B4-BE49-F238E27FC236}">
              <a16:creationId xmlns:a16="http://schemas.microsoft.com/office/drawing/2014/main" id="{00000000-0008-0000-0300-00000C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1999" y="421340"/>
          <a:ext cx="6508377" cy="72572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E37"/>
  <sheetViews>
    <sheetView zoomScale="55" zoomScaleNormal="55" workbookViewId="0">
      <selection activeCell="Z36" sqref="Z36:Z37"/>
    </sheetView>
  </sheetViews>
  <sheetFormatPr defaultColWidth="18.88671875" defaultRowHeight="23.4" customHeight="1" x14ac:dyDescent="0.3"/>
  <cols>
    <col min="1" max="1" width="4.88671875" customWidth="1"/>
    <col min="2" max="2" width="14.6640625" customWidth="1"/>
    <col min="3" max="3" width="12.6640625" customWidth="1"/>
    <col min="13" max="24" width="0" hidden="1" customWidth="1"/>
    <col min="25" max="25" width="1.44140625" customWidth="1"/>
    <col min="26" max="26" width="20" customWidth="1"/>
    <col min="27" max="27" width="15.5546875" customWidth="1"/>
    <col min="28" max="28" width="5.6640625" bestFit="1" customWidth="1"/>
    <col min="29" max="29" width="2.6640625" customWidth="1"/>
    <col min="30" max="30" width="4.6640625" customWidth="1"/>
    <col min="31" max="31" width="106.109375" customWidth="1"/>
  </cols>
  <sheetData>
    <row r="1" spans="2:31" ht="23.4" customHeight="1" thickBot="1" x14ac:dyDescent="0.35">
      <c r="AE1" s="56" t="s">
        <v>84</v>
      </c>
    </row>
    <row r="2" spans="2:31" ht="23.4" customHeight="1" thickBot="1" x14ac:dyDescent="0.35">
      <c r="B2" s="170" t="s">
        <v>80</v>
      </c>
      <c r="C2" s="170"/>
      <c r="D2" s="170" t="s">
        <v>40</v>
      </c>
      <c r="E2" s="170"/>
      <c r="F2" s="170"/>
      <c r="G2" s="170"/>
      <c r="H2" s="170"/>
      <c r="I2" s="170"/>
      <c r="J2" s="170"/>
      <c r="K2" s="170"/>
      <c r="L2" s="170"/>
      <c r="M2" s="21"/>
      <c r="Z2" s="41" t="s">
        <v>40</v>
      </c>
      <c r="AE2" s="56"/>
    </row>
    <row r="3" spans="2:31" ht="23.4" customHeight="1" thickBot="1" x14ac:dyDescent="0.35">
      <c r="B3" s="170"/>
      <c r="C3" s="170"/>
      <c r="D3" s="171" t="s">
        <v>39</v>
      </c>
      <c r="E3" s="171"/>
      <c r="F3" s="171"/>
      <c r="G3" s="171"/>
      <c r="H3" s="172" t="s">
        <v>91</v>
      </c>
      <c r="I3" s="172"/>
      <c r="J3" s="172"/>
      <c r="K3" s="172"/>
      <c r="L3" s="172"/>
      <c r="M3" s="20"/>
      <c r="Z3" s="57" t="s">
        <v>80</v>
      </c>
      <c r="AA3" s="41" t="s">
        <v>82</v>
      </c>
    </row>
    <row r="4" spans="2:31" s="19" customFormat="1" ht="15.75" customHeight="1" thickBot="1" x14ac:dyDescent="0.35">
      <c r="B4" s="170"/>
      <c r="C4" s="170"/>
      <c r="D4" s="64" t="s">
        <v>38</v>
      </c>
      <c r="E4" s="64" t="s">
        <v>37</v>
      </c>
      <c r="F4" s="64" t="s">
        <v>36</v>
      </c>
      <c r="G4" s="64" t="s">
        <v>29</v>
      </c>
      <c r="H4" s="64" t="s">
        <v>7</v>
      </c>
      <c r="I4" s="64" t="s">
        <v>35</v>
      </c>
      <c r="J4" s="64" t="s">
        <v>6</v>
      </c>
      <c r="K4" s="64" t="s">
        <v>22</v>
      </c>
      <c r="L4" s="64" t="s">
        <v>19</v>
      </c>
      <c r="M4" s="15"/>
      <c r="Y4"/>
      <c r="Z4" s="41" t="s">
        <v>78</v>
      </c>
      <c r="AA4"/>
      <c r="AB4"/>
      <c r="AC4"/>
      <c r="AE4" s="1" t="s">
        <v>87</v>
      </c>
    </row>
    <row r="5" spans="2:31" s="19" customFormat="1" ht="23.4" customHeight="1" thickBot="1" x14ac:dyDescent="0.4">
      <c r="B5" s="173" t="s">
        <v>85</v>
      </c>
      <c r="C5" s="173"/>
      <c r="D5" s="79">
        <v>10000</v>
      </c>
      <c r="E5" s="79">
        <v>10000</v>
      </c>
      <c r="F5" s="79">
        <v>10000</v>
      </c>
      <c r="G5" s="79">
        <v>10000</v>
      </c>
      <c r="H5" s="79">
        <v>10000</v>
      </c>
      <c r="I5" s="79">
        <v>10000</v>
      </c>
      <c r="J5" s="79">
        <v>10000</v>
      </c>
      <c r="K5" s="79">
        <v>10000</v>
      </c>
      <c r="L5" s="79">
        <v>10000</v>
      </c>
      <c r="M5" s="15"/>
      <c r="Y5"/>
      <c r="Z5" s="41" t="s">
        <v>77</v>
      </c>
      <c r="AA5" s="44"/>
      <c r="AB5"/>
      <c r="AC5"/>
      <c r="AD5" s="59" t="s">
        <v>49</v>
      </c>
      <c r="AE5" s="59" t="s">
        <v>88</v>
      </c>
    </row>
    <row r="6" spans="2:31" s="19" customFormat="1" ht="23.4" customHeight="1" thickBot="1" x14ac:dyDescent="0.4">
      <c r="B6" s="173" t="s">
        <v>86</v>
      </c>
      <c r="C6" s="173"/>
      <c r="D6" s="79">
        <v>9000</v>
      </c>
      <c r="E6" s="79">
        <v>9000</v>
      </c>
      <c r="F6" s="79">
        <v>9000</v>
      </c>
      <c r="G6" s="79">
        <v>9000</v>
      </c>
      <c r="H6" s="79">
        <v>9000</v>
      </c>
      <c r="I6" s="79">
        <v>9000</v>
      </c>
      <c r="J6" s="79">
        <v>9000</v>
      </c>
      <c r="K6" s="79">
        <v>9000</v>
      </c>
      <c r="L6" s="79">
        <v>9000</v>
      </c>
      <c r="M6" s="15"/>
      <c r="Z6" s="41" t="s">
        <v>55</v>
      </c>
      <c r="AC6"/>
      <c r="AD6" s="59" t="s">
        <v>49</v>
      </c>
      <c r="AE6" s="59" t="s">
        <v>89</v>
      </c>
    </row>
    <row r="7" spans="2:31" ht="23.4" customHeight="1" x14ac:dyDescent="0.35">
      <c r="B7" s="176" t="s">
        <v>103</v>
      </c>
      <c r="C7" s="176"/>
      <c r="D7" s="137">
        <v>3638</v>
      </c>
      <c r="E7" s="137">
        <v>6724</v>
      </c>
      <c r="F7" s="137">
        <v>8485</v>
      </c>
      <c r="G7" s="137">
        <v>3638</v>
      </c>
      <c r="H7" s="137">
        <v>6724</v>
      </c>
      <c r="I7" s="137">
        <v>7747</v>
      </c>
      <c r="J7" s="137">
        <v>4711</v>
      </c>
      <c r="K7" s="139">
        <v>9499</v>
      </c>
      <c r="L7" s="139">
        <v>8485</v>
      </c>
      <c r="M7" s="15"/>
      <c r="Y7" s="19"/>
      <c r="Z7" s="133" t="s">
        <v>53</v>
      </c>
      <c r="AA7" s="134" t="e">
        <f>#REF!</f>
        <v>#REF!</v>
      </c>
      <c r="AB7" s="135" t="s">
        <v>50</v>
      </c>
      <c r="AD7" s="59" t="s">
        <v>49</v>
      </c>
      <c r="AE7" s="61" t="s">
        <v>118</v>
      </c>
    </row>
    <row r="8" spans="2:31" ht="23.4" customHeight="1" thickBot="1" x14ac:dyDescent="0.4">
      <c r="B8" s="174" t="s">
        <v>104</v>
      </c>
      <c r="C8" s="175"/>
      <c r="D8" s="138">
        <v>1</v>
      </c>
      <c r="E8" s="138">
        <f>E7/3638</f>
        <v>1.8482682792743266</v>
      </c>
      <c r="F8" s="138">
        <f t="shared" ref="F8:L8" si="0">F7/3638</f>
        <v>2.3323254535459044</v>
      </c>
      <c r="G8" s="138">
        <f t="shared" si="0"/>
        <v>1</v>
      </c>
      <c r="H8" s="138">
        <f t="shared" si="0"/>
        <v>1.8482682792743266</v>
      </c>
      <c r="I8" s="138">
        <f t="shared" si="0"/>
        <v>2.1294667399670146</v>
      </c>
      <c r="J8" s="138">
        <f t="shared" si="0"/>
        <v>1.2949422759758109</v>
      </c>
      <c r="K8" s="140">
        <f t="shared" si="0"/>
        <v>2.6110500274876305</v>
      </c>
      <c r="L8" s="140">
        <f t="shared" si="0"/>
        <v>2.3323254535459044</v>
      </c>
      <c r="M8" s="15"/>
      <c r="Y8" s="19"/>
      <c r="Z8" s="133" t="s">
        <v>51</v>
      </c>
      <c r="AA8" s="134" t="e">
        <f>#REF!</f>
        <v>#REF!</v>
      </c>
      <c r="AB8" s="135" t="s">
        <v>50</v>
      </c>
      <c r="AD8" s="59" t="s">
        <v>49</v>
      </c>
      <c r="AE8" s="61" t="s">
        <v>119</v>
      </c>
    </row>
    <row r="9" spans="2:31" ht="23.4" customHeight="1" x14ac:dyDescent="0.35">
      <c r="B9" s="176" t="s">
        <v>105</v>
      </c>
      <c r="C9" s="176"/>
      <c r="D9" s="137">
        <v>3638</v>
      </c>
      <c r="E9" s="137">
        <v>6724</v>
      </c>
      <c r="F9" s="137">
        <v>6485</v>
      </c>
      <c r="G9" s="137">
        <v>3638</v>
      </c>
      <c r="H9" s="137">
        <v>6073</v>
      </c>
      <c r="I9" s="137">
        <v>7747</v>
      </c>
      <c r="J9" s="137">
        <v>4711</v>
      </c>
      <c r="K9" s="139">
        <v>9499</v>
      </c>
      <c r="L9" s="139">
        <v>8485</v>
      </c>
      <c r="M9" s="15"/>
      <c r="Y9" s="34"/>
      <c r="Z9" s="133" t="s">
        <v>47</v>
      </c>
      <c r="AA9" s="134" t="s">
        <v>46</v>
      </c>
      <c r="AB9" s="135"/>
      <c r="AD9" s="59" t="s">
        <v>49</v>
      </c>
      <c r="AE9" s="61" t="s">
        <v>120</v>
      </c>
    </row>
    <row r="10" spans="2:31" ht="23.4" customHeight="1" thickBot="1" x14ac:dyDescent="0.4">
      <c r="B10" s="174" t="s">
        <v>106</v>
      </c>
      <c r="C10" s="175"/>
      <c r="D10" s="138">
        <v>1</v>
      </c>
      <c r="E10" s="138">
        <f>E9/3638</f>
        <v>1.8482682792743266</v>
      </c>
      <c r="F10" s="138">
        <f t="shared" ref="F10" si="1">F9/3638</f>
        <v>1.7825728422210005</v>
      </c>
      <c r="G10" s="138">
        <f t="shared" ref="G10" si="2">G9/3638</f>
        <v>1</v>
      </c>
      <c r="H10" s="138">
        <f t="shared" ref="H10" si="3">H9/3638</f>
        <v>1.6693238042880705</v>
      </c>
      <c r="I10" s="138">
        <f t="shared" ref="I10" si="4">I9/3638</f>
        <v>2.1294667399670146</v>
      </c>
      <c r="J10" s="138">
        <f t="shared" ref="J10" si="5">J9/3638</f>
        <v>1.2949422759758109</v>
      </c>
      <c r="K10" s="140">
        <f t="shared" ref="K10" si="6">K9/3638</f>
        <v>2.6110500274876305</v>
      </c>
      <c r="L10" s="140">
        <f t="shared" ref="L10" si="7">L9/3638</f>
        <v>2.3323254535459044</v>
      </c>
      <c r="M10" s="15"/>
      <c r="N10" t="s">
        <v>32</v>
      </c>
      <c r="O10" s="18">
        <v>1</v>
      </c>
      <c r="P10" s="18">
        <v>1</v>
      </c>
      <c r="Q10" s="18">
        <v>1</v>
      </c>
      <c r="R10" s="18">
        <v>1</v>
      </c>
      <c r="S10" s="18">
        <v>1</v>
      </c>
      <c r="T10" s="18">
        <v>1</v>
      </c>
      <c r="U10" s="18">
        <v>1</v>
      </c>
      <c r="V10" s="18">
        <v>1</v>
      </c>
      <c r="W10" s="18">
        <v>1</v>
      </c>
      <c r="Y10" s="40"/>
      <c r="AD10" s="59" t="s">
        <v>49</v>
      </c>
      <c r="AE10" s="61" t="s">
        <v>121</v>
      </c>
    </row>
    <row r="11" spans="2:31" ht="23.4" customHeight="1" thickBot="1" x14ac:dyDescent="0.4">
      <c r="B11" s="150" t="s">
        <v>34</v>
      </c>
      <c r="C11" s="150"/>
      <c r="D11" s="79">
        <f t="shared" ref="D11:L11" si="8">D9-D13-D25</f>
        <v>3638</v>
      </c>
      <c r="E11" s="79">
        <f t="shared" si="8"/>
        <v>5474</v>
      </c>
      <c r="F11" s="79">
        <f t="shared" si="8"/>
        <v>6485</v>
      </c>
      <c r="G11" s="79">
        <f t="shared" si="8"/>
        <v>2750</v>
      </c>
      <c r="H11" s="79">
        <f t="shared" si="8"/>
        <v>5921</v>
      </c>
      <c r="I11" s="79">
        <f t="shared" si="8"/>
        <v>7747</v>
      </c>
      <c r="J11" s="79">
        <f t="shared" si="8"/>
        <v>4559</v>
      </c>
      <c r="K11" s="79">
        <f t="shared" si="8"/>
        <v>8645</v>
      </c>
      <c r="L11" s="79">
        <f t="shared" si="8"/>
        <v>8228</v>
      </c>
      <c r="M11" s="15"/>
      <c r="N11" t="s">
        <v>31</v>
      </c>
      <c r="O11" s="17">
        <v>0</v>
      </c>
      <c r="P11" s="17">
        <v>0</v>
      </c>
      <c r="Q11" s="17">
        <v>0</v>
      </c>
      <c r="R11" s="16">
        <v>0.19070000000000001</v>
      </c>
      <c r="S11" s="16">
        <v>2.5000000000000001E-2</v>
      </c>
      <c r="T11" s="17">
        <v>0</v>
      </c>
      <c r="U11" s="16">
        <v>3.2199999999999999E-2</v>
      </c>
      <c r="V11" s="16">
        <v>8.9899999999999994E-2</v>
      </c>
      <c r="W11" s="16">
        <v>2.3599999999999999E-2</v>
      </c>
      <c r="Y11" s="34"/>
      <c r="Z11" s="133" t="s">
        <v>45</v>
      </c>
      <c r="AA11" s="134">
        <f>L5</f>
        <v>10000</v>
      </c>
      <c r="AB11" s="135" t="s">
        <v>41</v>
      </c>
      <c r="AD11" s="59" t="s">
        <v>49</v>
      </c>
      <c r="AE11" s="60" t="s">
        <v>56</v>
      </c>
    </row>
    <row r="12" spans="2:31" ht="23.4" customHeight="1" thickBot="1" x14ac:dyDescent="0.4">
      <c r="B12" s="150" t="s">
        <v>33</v>
      </c>
      <c r="C12" s="150"/>
      <c r="D12" s="80">
        <f t="shared" ref="D12:L12" si="9">D11/D7</f>
        <v>1</v>
      </c>
      <c r="E12" s="81">
        <f t="shared" si="9"/>
        <v>0.81409875074360505</v>
      </c>
      <c r="F12" s="81">
        <f t="shared" si="9"/>
        <v>0.76428992339422508</v>
      </c>
      <c r="G12" s="81">
        <f t="shared" si="9"/>
        <v>0.75590984057174271</v>
      </c>
      <c r="H12" s="81">
        <f t="shared" si="9"/>
        <v>0.88057703747769189</v>
      </c>
      <c r="I12" s="80">
        <f t="shared" si="9"/>
        <v>1</v>
      </c>
      <c r="J12" s="81">
        <f t="shared" si="9"/>
        <v>0.96773508809170028</v>
      </c>
      <c r="K12" s="81">
        <f t="shared" si="9"/>
        <v>0.91009579955784814</v>
      </c>
      <c r="L12" s="80">
        <f t="shared" si="9"/>
        <v>0.96971125515615797</v>
      </c>
      <c r="M12" s="15"/>
      <c r="Y12" s="40"/>
      <c r="Z12" s="133" t="s">
        <v>44</v>
      </c>
      <c r="AA12" s="134">
        <f>L6</f>
        <v>9000</v>
      </c>
      <c r="AB12" s="135" t="s">
        <v>41</v>
      </c>
      <c r="AD12" s="59" t="s">
        <v>49</v>
      </c>
      <c r="AE12" s="60" t="s">
        <v>90</v>
      </c>
    </row>
    <row r="13" spans="2:31" ht="23.4" customHeight="1" thickBot="1" x14ac:dyDescent="0.4">
      <c r="B13" s="150" t="s">
        <v>31</v>
      </c>
      <c r="C13" s="150"/>
      <c r="D13" s="82">
        <v>0</v>
      </c>
      <c r="E13" s="82">
        <v>0</v>
      </c>
      <c r="F13" s="82">
        <v>0</v>
      </c>
      <c r="G13" s="82">
        <v>368</v>
      </c>
      <c r="H13" s="82">
        <v>152</v>
      </c>
      <c r="I13" s="82">
        <v>0</v>
      </c>
      <c r="J13" s="82">
        <v>152</v>
      </c>
      <c r="K13" s="82">
        <v>854</v>
      </c>
      <c r="L13" s="82">
        <v>257</v>
      </c>
      <c r="M13" s="15"/>
      <c r="P13" s="14"/>
      <c r="Y13" s="38"/>
      <c r="Z13" s="133" t="s">
        <v>43</v>
      </c>
      <c r="AA13" s="134">
        <f>L9</f>
        <v>8485</v>
      </c>
      <c r="AB13" s="135" t="s">
        <v>41</v>
      </c>
      <c r="AD13" s="59" t="s">
        <v>49</v>
      </c>
      <c r="AE13" s="58" t="s">
        <v>52</v>
      </c>
    </row>
    <row r="14" spans="2:31" ht="23.4" customHeight="1" thickBot="1" x14ac:dyDescent="0.5">
      <c r="B14" s="150" t="s">
        <v>30</v>
      </c>
      <c r="C14" s="150"/>
      <c r="D14" s="83">
        <v>0</v>
      </c>
      <c r="E14" s="83">
        <v>0</v>
      </c>
      <c r="F14" s="84">
        <v>0</v>
      </c>
      <c r="G14" s="85">
        <v>0.19070000000000001</v>
      </c>
      <c r="H14" s="85">
        <v>2.5000000000000001E-2</v>
      </c>
      <c r="I14" s="83">
        <v>0</v>
      </c>
      <c r="J14" s="85">
        <v>3.2199999999999999E-2</v>
      </c>
      <c r="K14" s="85">
        <v>8.9899999999999994E-2</v>
      </c>
      <c r="L14" s="85">
        <v>2.3599999999999999E-2</v>
      </c>
      <c r="M14" s="13"/>
      <c r="Y14" s="37"/>
      <c r="Z14" s="133" t="s">
        <v>42</v>
      </c>
      <c r="AA14" s="136">
        <f>L9-L6</f>
        <v>-515</v>
      </c>
      <c r="AB14" s="135" t="s">
        <v>41</v>
      </c>
      <c r="AD14" s="59" t="s">
        <v>49</v>
      </c>
      <c r="AE14" s="58" t="s">
        <v>48</v>
      </c>
    </row>
    <row r="15" spans="2:31" ht="23.4" customHeight="1" thickBot="1" x14ac:dyDescent="0.35">
      <c r="B15" s="152" t="s">
        <v>29</v>
      </c>
      <c r="C15" s="75" t="s">
        <v>28</v>
      </c>
      <c r="D15" s="82"/>
      <c r="E15" s="82"/>
      <c r="F15" s="82"/>
      <c r="G15" s="86">
        <v>0.108</v>
      </c>
      <c r="H15" s="82"/>
      <c r="I15" s="82"/>
      <c r="J15" s="82"/>
      <c r="K15" s="82"/>
      <c r="L15" s="82"/>
      <c r="M15" s="13"/>
      <c r="Y15" s="38"/>
    </row>
    <row r="16" spans="2:31" ht="23.4" customHeight="1" thickBot="1" x14ac:dyDescent="0.5">
      <c r="B16" s="152"/>
      <c r="C16" s="75" t="s">
        <v>27</v>
      </c>
      <c r="D16" s="82"/>
      <c r="E16" s="82"/>
      <c r="F16" s="82"/>
      <c r="G16" s="86">
        <v>1.2999999999999999E-2</v>
      </c>
      <c r="H16" s="82"/>
      <c r="I16" s="82"/>
      <c r="J16" s="82"/>
      <c r="K16" s="82"/>
      <c r="L16" s="82"/>
      <c r="M16" s="13"/>
      <c r="Y16" s="37"/>
    </row>
    <row r="17" spans="2:31" ht="23.4" customHeight="1" thickBot="1" x14ac:dyDescent="0.5">
      <c r="B17" s="152" t="s">
        <v>7</v>
      </c>
      <c r="C17" s="75" t="s">
        <v>26</v>
      </c>
      <c r="D17" s="82"/>
      <c r="E17" s="82"/>
      <c r="F17" s="82"/>
      <c r="G17" s="82"/>
      <c r="H17" s="86">
        <v>1.2999999999999999E-2</v>
      </c>
      <c r="I17" s="82"/>
      <c r="J17" s="82"/>
      <c r="K17" s="82"/>
      <c r="L17" s="82"/>
      <c r="M17" s="13"/>
      <c r="Y17" s="37"/>
      <c r="Z17" s="38"/>
      <c r="AA17" s="38"/>
      <c r="AB17" s="38"/>
    </row>
    <row r="18" spans="2:31" ht="23.4" customHeight="1" thickBot="1" x14ac:dyDescent="0.5">
      <c r="B18" s="152"/>
      <c r="C18" s="75" t="s">
        <v>25</v>
      </c>
      <c r="D18" s="82"/>
      <c r="E18" s="82"/>
      <c r="F18" s="82"/>
      <c r="G18" s="82"/>
      <c r="H18" s="86">
        <v>2E-3</v>
      </c>
      <c r="I18" s="82"/>
      <c r="J18" s="82"/>
      <c r="K18" s="82"/>
      <c r="L18" s="82"/>
      <c r="M18" s="13"/>
      <c r="Y18" s="37"/>
      <c r="Z18" s="38"/>
      <c r="AA18" s="38"/>
      <c r="AB18" s="38"/>
      <c r="AE18" s="62"/>
    </row>
    <row r="19" spans="2:31" ht="23.4" customHeight="1" thickBot="1" x14ac:dyDescent="0.5">
      <c r="B19" s="152" t="s">
        <v>6</v>
      </c>
      <c r="C19" s="75" t="s">
        <v>24</v>
      </c>
      <c r="D19" s="82"/>
      <c r="E19" s="82"/>
      <c r="F19" s="82"/>
      <c r="G19" s="82"/>
      <c r="H19" s="82"/>
      <c r="I19" s="82"/>
      <c r="J19" s="86">
        <v>1.4999999999999999E-2</v>
      </c>
      <c r="K19" s="82"/>
      <c r="L19" s="82"/>
      <c r="M19" s="13"/>
      <c r="Y19" s="37"/>
      <c r="Z19" s="38"/>
      <c r="AA19" s="38"/>
      <c r="AB19" s="38"/>
    </row>
    <row r="20" spans="2:31" ht="23.4" customHeight="1" thickBot="1" x14ac:dyDescent="0.45">
      <c r="B20" s="152"/>
      <c r="C20" s="75" t="s">
        <v>23</v>
      </c>
      <c r="D20" s="82"/>
      <c r="E20" s="82"/>
      <c r="F20" s="82"/>
      <c r="G20" s="82"/>
      <c r="H20" s="82"/>
      <c r="I20" s="82"/>
      <c r="J20" s="86">
        <v>8.0000000000000002E-3</v>
      </c>
      <c r="K20" s="82"/>
      <c r="L20" s="82"/>
      <c r="M20" s="13"/>
      <c r="Y20" s="35"/>
      <c r="Z20" s="38"/>
      <c r="AA20" s="38"/>
      <c r="AB20" s="38"/>
    </row>
    <row r="21" spans="2:31" ht="23.4" customHeight="1" thickBot="1" x14ac:dyDescent="0.35">
      <c r="B21" s="152" t="s">
        <v>22</v>
      </c>
      <c r="C21" s="75" t="s">
        <v>21</v>
      </c>
      <c r="D21" s="82"/>
      <c r="E21" s="82"/>
      <c r="F21" s="82"/>
      <c r="G21" s="82"/>
      <c r="H21" s="82"/>
      <c r="I21" s="82"/>
      <c r="J21" s="82"/>
      <c r="K21" s="86">
        <v>5.6000000000000001E-2</v>
      </c>
      <c r="L21" s="82"/>
      <c r="M21" s="12"/>
      <c r="Y21" s="38"/>
      <c r="Z21" s="38"/>
      <c r="AA21" s="38"/>
      <c r="AB21" s="38"/>
    </row>
    <row r="22" spans="2:31" ht="23.4" customHeight="1" thickBot="1" x14ac:dyDescent="0.45">
      <c r="B22" s="152"/>
      <c r="C22" s="75" t="s">
        <v>20</v>
      </c>
      <c r="D22" s="82"/>
      <c r="E22" s="82"/>
      <c r="F22" s="82"/>
      <c r="G22" s="82"/>
      <c r="H22" s="82"/>
      <c r="I22" s="82"/>
      <c r="J22" s="82"/>
      <c r="K22" s="86">
        <v>4.0000000000000001E-3</v>
      </c>
      <c r="L22" s="82"/>
      <c r="M22" s="12"/>
      <c r="Y22" s="35"/>
      <c r="Z22" s="38"/>
      <c r="AA22" s="38"/>
      <c r="AB22" s="38"/>
    </row>
    <row r="23" spans="2:31" ht="23.4" customHeight="1" thickBot="1" x14ac:dyDescent="0.35">
      <c r="B23" s="152" t="s">
        <v>19</v>
      </c>
      <c r="C23" s="75" t="s">
        <v>18</v>
      </c>
      <c r="D23" s="82"/>
      <c r="E23" s="82"/>
      <c r="F23" s="82"/>
      <c r="G23" s="82"/>
      <c r="H23" s="82"/>
      <c r="I23" s="82"/>
      <c r="J23" s="82"/>
      <c r="K23" s="82"/>
      <c r="L23" s="86">
        <v>1.2999999999999999E-2</v>
      </c>
      <c r="Z23" s="38"/>
      <c r="AA23" s="38"/>
      <c r="AB23" s="38"/>
    </row>
    <row r="24" spans="2:31" ht="23.4" customHeight="1" thickBot="1" x14ac:dyDescent="0.35">
      <c r="B24" s="152"/>
      <c r="C24" s="75" t="s">
        <v>17</v>
      </c>
      <c r="D24" s="82"/>
      <c r="E24" s="82"/>
      <c r="F24" s="82"/>
      <c r="G24" s="82"/>
      <c r="H24" s="82"/>
      <c r="I24" s="82"/>
      <c r="J24" s="82"/>
      <c r="K24" s="82"/>
      <c r="L24" s="86">
        <v>1E-3</v>
      </c>
      <c r="M24" s="74" t="e">
        <f t="shared" ref="M24:X24" si="10">M23/M7</f>
        <v>#DIV/0!</v>
      </c>
      <c r="N24" s="11" t="e">
        <f t="shared" si="10"/>
        <v>#DIV/0!</v>
      </c>
      <c r="O24" s="11" t="e">
        <f t="shared" si="10"/>
        <v>#DIV/0!</v>
      </c>
      <c r="P24" s="11" t="e">
        <f t="shared" si="10"/>
        <v>#DIV/0!</v>
      </c>
      <c r="Q24" s="11" t="e">
        <f t="shared" si="10"/>
        <v>#DIV/0!</v>
      </c>
      <c r="R24" s="11" t="e">
        <f t="shared" si="10"/>
        <v>#DIV/0!</v>
      </c>
      <c r="S24" s="11" t="e">
        <f t="shared" si="10"/>
        <v>#DIV/0!</v>
      </c>
      <c r="T24" s="11" t="e">
        <f t="shared" si="10"/>
        <v>#DIV/0!</v>
      </c>
      <c r="U24" s="11" t="e">
        <f t="shared" si="10"/>
        <v>#DIV/0!</v>
      </c>
      <c r="V24" s="11" t="e">
        <f t="shared" si="10"/>
        <v>#DIV/0!</v>
      </c>
      <c r="W24" s="11" t="e">
        <f t="shared" si="10"/>
        <v>#DIV/0!</v>
      </c>
      <c r="X24" s="11" t="e">
        <f t="shared" si="10"/>
        <v>#DIV/0!</v>
      </c>
      <c r="Z24" s="38"/>
      <c r="AA24" s="38"/>
      <c r="AB24" s="38"/>
    </row>
    <row r="25" spans="2:31" ht="23.4" customHeight="1" thickBot="1" x14ac:dyDescent="0.35">
      <c r="B25" s="150" t="s">
        <v>16</v>
      </c>
      <c r="C25" s="150"/>
      <c r="D25" s="82"/>
      <c r="E25" s="82">
        <v>1250</v>
      </c>
      <c r="F25" s="82"/>
      <c r="G25" s="82">
        <v>520</v>
      </c>
      <c r="H25" s="82"/>
      <c r="I25" s="82"/>
      <c r="J25" s="82"/>
      <c r="K25" s="82"/>
      <c r="L25" s="82"/>
      <c r="Z25" s="38"/>
      <c r="AA25" s="38"/>
      <c r="AB25" s="38"/>
    </row>
    <row r="26" spans="2:31" ht="23.4" customHeight="1" thickBot="1" x14ac:dyDescent="0.35">
      <c r="B26" s="150" t="s">
        <v>15</v>
      </c>
      <c r="C26" s="150"/>
      <c r="D26" s="86">
        <f t="shared" ref="D26:L26" si="11">D25/D7</f>
        <v>0</v>
      </c>
      <c r="E26" s="87">
        <f t="shared" si="11"/>
        <v>0.18590124925639501</v>
      </c>
      <c r="F26" s="86">
        <f t="shared" si="11"/>
        <v>0</v>
      </c>
      <c r="G26" s="87">
        <f t="shared" si="11"/>
        <v>0.14293567894447498</v>
      </c>
      <c r="H26" s="86">
        <f t="shared" si="11"/>
        <v>0</v>
      </c>
      <c r="I26" s="86">
        <f t="shared" si="11"/>
        <v>0</v>
      </c>
      <c r="J26" s="86">
        <f t="shared" si="11"/>
        <v>0</v>
      </c>
      <c r="K26" s="86">
        <f t="shared" si="11"/>
        <v>0</v>
      </c>
      <c r="L26" s="86">
        <f t="shared" si="11"/>
        <v>0</v>
      </c>
      <c r="Z26" s="38"/>
      <c r="AA26" s="38"/>
      <c r="AB26" s="38"/>
    </row>
    <row r="27" spans="2:31" ht="23.4" customHeight="1" thickBot="1" x14ac:dyDescent="0.35">
      <c r="B27" s="151" t="s">
        <v>14</v>
      </c>
      <c r="C27" s="151"/>
      <c r="D27" s="82"/>
      <c r="E27" s="82" t="s">
        <v>13</v>
      </c>
      <c r="F27" s="82"/>
      <c r="G27" s="82"/>
      <c r="H27" s="82"/>
      <c r="I27" s="82"/>
      <c r="J27" s="82"/>
      <c r="K27" s="82"/>
      <c r="L27" s="82"/>
      <c r="Z27" s="38"/>
      <c r="AA27" s="38"/>
      <c r="AB27" s="38"/>
    </row>
    <row r="28" spans="2:31" ht="23.4" customHeight="1" thickBot="1" x14ac:dyDescent="0.35">
      <c r="B28" s="151"/>
      <c r="C28" s="151"/>
      <c r="D28" s="88"/>
      <c r="E28" s="88"/>
      <c r="F28" s="88"/>
      <c r="G28" s="88"/>
      <c r="H28" s="88"/>
      <c r="I28" s="88"/>
      <c r="J28" s="88"/>
      <c r="K28" s="88"/>
      <c r="L28" s="88"/>
      <c r="Z28" s="38"/>
      <c r="AA28" s="38"/>
      <c r="AB28" s="38"/>
    </row>
    <row r="29" spans="2:31" ht="23.4" customHeight="1" x14ac:dyDescent="0.3">
      <c r="Z29" s="38"/>
      <c r="AA29" s="38"/>
      <c r="AB29" s="38"/>
    </row>
    <row r="33" spans="2:26" ht="23.4" customHeight="1" x14ac:dyDescent="0.4">
      <c r="B33" s="162" t="s">
        <v>127</v>
      </c>
      <c r="C33" s="163"/>
      <c r="D33" s="153" t="s">
        <v>132</v>
      </c>
      <c r="E33" s="154"/>
      <c r="F33" s="154"/>
      <c r="G33" s="155"/>
      <c r="H33" s="153" t="s">
        <v>133</v>
      </c>
      <c r="I33" s="154"/>
      <c r="J33" s="154"/>
      <c r="K33" s="154"/>
      <c r="L33" s="155"/>
      <c r="Z33" s="147" t="s">
        <v>141</v>
      </c>
    </row>
    <row r="34" spans="2:26" ht="23.4" customHeight="1" x14ac:dyDescent="0.3">
      <c r="B34" s="164"/>
      <c r="C34" s="165"/>
      <c r="D34" s="156"/>
      <c r="E34" s="157"/>
      <c r="F34" s="157"/>
      <c r="G34" s="158"/>
      <c r="H34" s="156"/>
      <c r="I34" s="157"/>
      <c r="J34" s="157"/>
      <c r="K34" s="157"/>
      <c r="L34" s="158"/>
      <c r="Z34" s="149" t="s">
        <v>145</v>
      </c>
    </row>
    <row r="35" spans="2:26" ht="23.4" customHeight="1" x14ac:dyDescent="0.3">
      <c r="B35" s="166"/>
      <c r="C35" s="167"/>
      <c r="D35" s="159"/>
      <c r="E35" s="160"/>
      <c r="F35" s="160"/>
      <c r="G35" s="161"/>
      <c r="H35" s="159"/>
      <c r="I35" s="160"/>
      <c r="J35" s="160"/>
      <c r="K35" s="160"/>
      <c r="L35" s="161"/>
      <c r="Z35" s="149"/>
    </row>
    <row r="36" spans="2:26" ht="23.4" customHeight="1" x14ac:dyDescent="0.3">
      <c r="B36" s="168" t="s">
        <v>126</v>
      </c>
      <c r="C36" s="168"/>
      <c r="D36" s="153" t="s">
        <v>130</v>
      </c>
      <c r="E36" s="154"/>
      <c r="F36" s="154"/>
      <c r="G36" s="154"/>
      <c r="H36" s="169" t="s">
        <v>131</v>
      </c>
      <c r="I36" s="169"/>
      <c r="J36" s="169"/>
      <c r="K36" s="169"/>
      <c r="L36" s="169"/>
      <c r="M36" s="169"/>
      <c r="N36" s="169"/>
      <c r="O36" s="169"/>
      <c r="Z36" s="149" t="s">
        <v>143</v>
      </c>
    </row>
    <row r="37" spans="2:26" ht="23.4" customHeight="1" x14ac:dyDescent="0.3">
      <c r="B37" s="168"/>
      <c r="C37" s="168"/>
      <c r="D37" s="159"/>
      <c r="E37" s="160"/>
      <c r="F37" s="160"/>
      <c r="G37" s="160"/>
      <c r="H37" s="169"/>
      <c r="I37" s="169"/>
      <c r="J37" s="169"/>
      <c r="K37" s="169"/>
      <c r="L37" s="169"/>
      <c r="M37" s="169"/>
      <c r="N37" s="169"/>
      <c r="O37" s="169"/>
      <c r="Z37" s="149"/>
    </row>
  </sheetData>
  <mergeCells count="30">
    <mergeCell ref="D2:L2"/>
    <mergeCell ref="D3:G3"/>
    <mergeCell ref="H3:L3"/>
    <mergeCell ref="B5:C5"/>
    <mergeCell ref="B23:B24"/>
    <mergeCell ref="B2:C4"/>
    <mergeCell ref="B6:C6"/>
    <mergeCell ref="B8:C8"/>
    <mergeCell ref="B9:C9"/>
    <mergeCell ref="B10:C10"/>
    <mergeCell ref="B7:C7"/>
    <mergeCell ref="B12:C12"/>
    <mergeCell ref="B13:C13"/>
    <mergeCell ref="B14:C14"/>
    <mergeCell ref="Z34:Z35"/>
    <mergeCell ref="Z36:Z37"/>
    <mergeCell ref="B26:C26"/>
    <mergeCell ref="B27:C28"/>
    <mergeCell ref="B11:C11"/>
    <mergeCell ref="B15:B16"/>
    <mergeCell ref="B17:B18"/>
    <mergeCell ref="B19:B20"/>
    <mergeCell ref="B21:B22"/>
    <mergeCell ref="B25:C25"/>
    <mergeCell ref="D33:G35"/>
    <mergeCell ref="B33:C35"/>
    <mergeCell ref="H33:L35"/>
    <mergeCell ref="B36:C37"/>
    <mergeCell ref="D36:G37"/>
    <mergeCell ref="H36:O37"/>
  </mergeCells>
  <pageMargins left="0.7" right="0.7" top="0.75" bottom="0.75" header="0.3" footer="0.3"/>
  <pageSetup orientation="portrait" horizontalDpi="0"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J50"/>
  <sheetViews>
    <sheetView topLeftCell="A26" zoomScale="55" zoomScaleNormal="55" workbookViewId="0">
      <selection activeCell="S46" sqref="S46"/>
    </sheetView>
  </sheetViews>
  <sheetFormatPr defaultColWidth="18.88671875" defaultRowHeight="23.4" customHeight="1" x14ac:dyDescent="0.3"/>
  <cols>
    <col min="1" max="1" width="25.5546875" customWidth="1"/>
    <col min="2" max="2" width="25.44140625" customWidth="1"/>
    <col min="3" max="3" width="6.6640625" customWidth="1"/>
    <col min="4" max="4" width="14.6640625" customWidth="1"/>
    <col min="5" max="5" width="12.88671875" customWidth="1"/>
    <col min="6" max="6" width="12.33203125" style="10" customWidth="1"/>
    <col min="7" max="7" width="12.44140625" customWidth="1"/>
    <col min="8" max="8" width="16.33203125" customWidth="1"/>
    <col min="9" max="14" width="12.44140625" customWidth="1"/>
    <col min="15" max="15" width="12.44140625" style="10" customWidth="1"/>
    <col min="16" max="23" width="12.44140625" customWidth="1"/>
    <col min="24" max="24" width="5.5546875" customWidth="1"/>
    <col min="25" max="25" width="30.109375" bestFit="1" customWidth="1"/>
    <col min="27" max="27" width="5.6640625" bestFit="1" customWidth="1"/>
    <col min="28" max="28" width="4.5546875" customWidth="1"/>
    <col min="30" max="30" width="29" bestFit="1" customWidth="1"/>
    <col min="31" max="31" width="4.88671875" bestFit="1" customWidth="1"/>
    <col min="32" max="34" width="4.88671875" customWidth="1"/>
    <col min="35" max="36" width="4.6640625" customWidth="1"/>
  </cols>
  <sheetData>
    <row r="2" spans="1:36" ht="23.4" customHeight="1" x14ac:dyDescent="0.3">
      <c r="F2"/>
      <c r="O2"/>
      <c r="AC2" s="56" t="s">
        <v>83</v>
      </c>
      <c r="AD2" s="141"/>
    </row>
    <row r="3" spans="1:36" ht="23.4" customHeight="1" thickBot="1" x14ac:dyDescent="0.35">
      <c r="F3"/>
      <c r="O3"/>
      <c r="Y3" s="41" t="s">
        <v>40</v>
      </c>
      <c r="AC3" s="56" t="s">
        <v>107</v>
      </c>
      <c r="AD3" s="141"/>
    </row>
    <row r="4" spans="1:36" ht="25.5" customHeight="1" thickBot="1" x14ac:dyDescent="0.35">
      <c r="D4" s="206" t="s">
        <v>80</v>
      </c>
      <c r="E4" s="207"/>
      <c r="F4" s="212" t="s">
        <v>40</v>
      </c>
      <c r="G4" s="212"/>
      <c r="H4" s="212"/>
      <c r="I4" s="212"/>
      <c r="J4" s="212"/>
      <c r="K4" s="212"/>
      <c r="L4" s="212"/>
      <c r="M4" s="212"/>
      <c r="N4" s="212"/>
      <c r="O4" s="170" t="s">
        <v>40</v>
      </c>
      <c r="P4" s="170"/>
      <c r="Q4" s="170"/>
      <c r="R4" s="170"/>
      <c r="S4" s="170"/>
      <c r="T4" s="170"/>
      <c r="U4" s="170"/>
      <c r="V4" s="170"/>
      <c r="W4" s="170"/>
      <c r="Y4" s="57" t="s">
        <v>80</v>
      </c>
      <c r="Z4" s="41" t="s">
        <v>82</v>
      </c>
      <c r="AB4" s="34"/>
      <c r="AE4" s="55"/>
      <c r="AF4" s="55"/>
      <c r="AG4" s="55"/>
      <c r="AH4" s="55"/>
    </row>
    <row r="5" spans="1:36" ht="25.5" customHeight="1" thickBot="1" x14ac:dyDescent="0.35">
      <c r="B5" t="s">
        <v>81</v>
      </c>
      <c r="D5" s="208"/>
      <c r="E5" s="209"/>
      <c r="F5" s="213" t="s">
        <v>39</v>
      </c>
      <c r="G5" s="213"/>
      <c r="H5" s="213"/>
      <c r="I5" s="213"/>
      <c r="J5" s="214" t="s">
        <v>102</v>
      </c>
      <c r="K5" s="214"/>
      <c r="L5" s="214"/>
      <c r="M5" s="214"/>
      <c r="N5" s="214"/>
      <c r="O5" s="215" t="s">
        <v>79</v>
      </c>
      <c r="P5" s="215"/>
      <c r="Q5" s="215"/>
      <c r="R5" s="215"/>
      <c r="S5" s="216" t="s">
        <v>102</v>
      </c>
      <c r="T5" s="216"/>
      <c r="U5" s="216"/>
      <c r="V5" s="216"/>
      <c r="W5" s="216"/>
      <c r="Y5" s="41" t="s">
        <v>78</v>
      </c>
      <c r="AB5" s="40"/>
      <c r="AC5" s="19"/>
      <c r="AD5" s="19"/>
      <c r="AE5" s="55"/>
      <c r="AF5" s="55"/>
      <c r="AG5" s="55"/>
      <c r="AH5" s="55"/>
    </row>
    <row r="6" spans="1:36" s="19" customFormat="1" ht="25.5" customHeight="1" thickBot="1" x14ac:dyDescent="0.35">
      <c r="B6" s="10"/>
      <c r="C6" s="10"/>
      <c r="D6" s="210"/>
      <c r="E6" s="211"/>
      <c r="F6" s="23" t="s">
        <v>11</v>
      </c>
      <c r="G6" s="23" t="s">
        <v>99</v>
      </c>
      <c r="H6" s="23" t="s">
        <v>97</v>
      </c>
      <c r="I6" s="23" t="s">
        <v>98</v>
      </c>
      <c r="J6" s="23" t="s">
        <v>7</v>
      </c>
      <c r="K6" s="23" t="s">
        <v>99</v>
      </c>
      <c r="L6" s="23" t="s">
        <v>6</v>
      </c>
      <c r="M6" s="23" t="s">
        <v>101</v>
      </c>
      <c r="N6" s="23" t="s">
        <v>100</v>
      </c>
      <c r="O6" s="64" t="s">
        <v>11</v>
      </c>
      <c r="P6" s="64" t="s">
        <v>99</v>
      </c>
      <c r="Q6" s="64" t="s">
        <v>97</v>
      </c>
      <c r="R6" s="64" t="s">
        <v>98</v>
      </c>
      <c r="S6" s="64" t="s">
        <v>7</v>
      </c>
      <c r="T6" s="64" t="s">
        <v>99</v>
      </c>
      <c r="U6" s="64" t="s">
        <v>6</v>
      </c>
      <c r="V6" s="64" t="s">
        <v>101</v>
      </c>
      <c r="W6" s="64" t="s">
        <v>100</v>
      </c>
      <c r="Y6" s="41" t="s">
        <v>77</v>
      </c>
      <c r="Z6" s="44"/>
      <c r="AA6"/>
      <c r="AB6" s="34"/>
      <c r="AE6" s="55"/>
      <c r="AF6" s="55"/>
      <c r="AG6" s="55"/>
      <c r="AH6" s="55"/>
    </row>
    <row r="7" spans="1:36" s="19" customFormat="1" ht="25.2" customHeight="1" thickBot="1" x14ac:dyDescent="0.35">
      <c r="A7" s="63" t="s">
        <v>92</v>
      </c>
      <c r="B7" s="1" t="s">
        <v>76</v>
      </c>
      <c r="C7" s="1"/>
      <c r="D7" s="54" t="s">
        <v>75</v>
      </c>
      <c r="E7" s="53"/>
      <c r="F7" s="89">
        <f>4368*125</f>
        <v>546000</v>
      </c>
      <c r="G7" s="90">
        <v>546000</v>
      </c>
      <c r="H7" s="90">
        <v>546000</v>
      </c>
      <c r="I7" s="90">
        <v>546000</v>
      </c>
      <c r="J7" s="90">
        <v>546000</v>
      </c>
      <c r="K7" s="90">
        <v>546000</v>
      </c>
      <c r="L7" s="90">
        <v>546000</v>
      </c>
      <c r="M7" s="90">
        <v>546000</v>
      </c>
      <c r="N7" s="90">
        <v>546000</v>
      </c>
      <c r="O7" s="91">
        <f>4368*125</f>
        <v>546000</v>
      </c>
      <c r="P7" s="91">
        <f t="shared" ref="P7:W7" si="0">4368*125</f>
        <v>546000</v>
      </c>
      <c r="Q7" s="91">
        <f t="shared" si="0"/>
        <v>546000</v>
      </c>
      <c r="R7" s="91">
        <f t="shared" si="0"/>
        <v>546000</v>
      </c>
      <c r="S7" s="91">
        <f t="shared" si="0"/>
        <v>546000</v>
      </c>
      <c r="T7" s="91">
        <f t="shared" si="0"/>
        <v>546000</v>
      </c>
      <c r="U7" s="91">
        <f t="shared" si="0"/>
        <v>546000</v>
      </c>
      <c r="V7" s="91">
        <f t="shared" si="0"/>
        <v>546000</v>
      </c>
      <c r="W7" s="91">
        <f t="shared" si="0"/>
        <v>546000</v>
      </c>
      <c r="Y7" s="41" t="s">
        <v>55</v>
      </c>
      <c r="AB7" s="40"/>
      <c r="AF7" s="15"/>
      <c r="AG7" s="15"/>
      <c r="AH7" s="15"/>
    </row>
    <row r="8" spans="1:36" s="19" customFormat="1" ht="15.75" customHeight="1" thickBot="1" x14ac:dyDescent="0.35">
      <c r="B8" s="1"/>
      <c r="C8" s="1"/>
      <c r="D8" s="52" t="s">
        <v>74</v>
      </c>
      <c r="E8" s="51"/>
      <c r="F8" s="92">
        <f>F9/F7</f>
        <v>0.4</v>
      </c>
      <c r="G8" s="92">
        <f t="shared" ref="G8:N8" si="1">G9/G7</f>
        <v>0.4</v>
      </c>
      <c r="H8" s="92">
        <f t="shared" si="1"/>
        <v>0.4</v>
      </c>
      <c r="I8" s="92">
        <f t="shared" si="1"/>
        <v>0.4</v>
      </c>
      <c r="J8" s="92">
        <f t="shared" si="1"/>
        <v>0.4</v>
      </c>
      <c r="K8" s="92">
        <f t="shared" si="1"/>
        <v>0.4</v>
      </c>
      <c r="L8" s="92">
        <f t="shared" si="1"/>
        <v>0.4</v>
      </c>
      <c r="M8" s="92">
        <f t="shared" si="1"/>
        <v>0.4</v>
      </c>
      <c r="N8" s="92">
        <f t="shared" si="1"/>
        <v>0.4</v>
      </c>
      <c r="O8" s="93">
        <f>O9/O7</f>
        <v>0.4</v>
      </c>
      <c r="P8" s="93">
        <f t="shared" ref="P8:W8" si="2">P9/P7</f>
        <v>0.4</v>
      </c>
      <c r="Q8" s="93">
        <f t="shared" si="2"/>
        <v>0.4</v>
      </c>
      <c r="R8" s="93">
        <f t="shared" si="2"/>
        <v>0.4</v>
      </c>
      <c r="S8" s="93">
        <f t="shared" si="2"/>
        <v>0.4</v>
      </c>
      <c r="T8" s="93">
        <f t="shared" si="2"/>
        <v>0.4</v>
      </c>
      <c r="U8" s="93">
        <f t="shared" si="2"/>
        <v>0.4</v>
      </c>
      <c r="V8" s="93">
        <f t="shared" si="2"/>
        <v>0.4</v>
      </c>
      <c r="W8" s="93">
        <f t="shared" si="2"/>
        <v>0.4</v>
      </c>
      <c r="Y8" s="69" t="s">
        <v>53</v>
      </c>
      <c r="Z8" s="70" t="e">
        <f>#REF!</f>
        <v>#REF!</v>
      </c>
      <c r="AA8" s="71" t="s">
        <v>50</v>
      </c>
      <c r="AB8" s="38"/>
    </row>
    <row r="9" spans="1:36" s="34" customFormat="1" x14ac:dyDescent="0.45">
      <c r="B9" s="46" t="s">
        <v>73</v>
      </c>
      <c r="C9" s="46"/>
      <c r="D9" s="50" t="s">
        <v>72</v>
      </c>
      <c r="E9" s="49"/>
      <c r="F9" s="94">
        <f t="shared" ref="F9:W9" si="3">4368*50</f>
        <v>218400</v>
      </c>
      <c r="G9" s="94">
        <f t="shared" si="3"/>
        <v>218400</v>
      </c>
      <c r="H9" s="94">
        <f t="shared" si="3"/>
        <v>218400</v>
      </c>
      <c r="I9" s="94">
        <f t="shared" si="3"/>
        <v>218400</v>
      </c>
      <c r="J9" s="94">
        <f t="shared" si="3"/>
        <v>218400</v>
      </c>
      <c r="K9" s="94">
        <f t="shared" si="3"/>
        <v>218400</v>
      </c>
      <c r="L9" s="94">
        <f t="shared" si="3"/>
        <v>218400</v>
      </c>
      <c r="M9" s="95">
        <f t="shared" si="3"/>
        <v>218400</v>
      </c>
      <c r="N9" s="95">
        <f t="shared" si="3"/>
        <v>218400</v>
      </c>
      <c r="O9" s="96">
        <f t="shared" si="3"/>
        <v>218400</v>
      </c>
      <c r="P9" s="96">
        <f t="shared" si="3"/>
        <v>218400</v>
      </c>
      <c r="Q9" s="96">
        <f t="shared" si="3"/>
        <v>218400</v>
      </c>
      <c r="R9" s="96">
        <f t="shared" si="3"/>
        <v>218400</v>
      </c>
      <c r="S9" s="96">
        <f t="shared" si="3"/>
        <v>218400</v>
      </c>
      <c r="T9" s="96">
        <f t="shared" si="3"/>
        <v>218400</v>
      </c>
      <c r="U9" s="96">
        <f t="shared" si="3"/>
        <v>218400</v>
      </c>
      <c r="V9" s="97">
        <f t="shared" si="3"/>
        <v>218400</v>
      </c>
      <c r="W9" s="97">
        <f t="shared" si="3"/>
        <v>218400</v>
      </c>
      <c r="Y9" s="69" t="s">
        <v>51</v>
      </c>
      <c r="Z9" s="70" t="e">
        <f>#REF!</f>
        <v>#REF!</v>
      </c>
      <c r="AA9" s="71" t="s">
        <v>50</v>
      </c>
      <c r="AB9" s="37"/>
      <c r="AC9" s="59" t="s">
        <v>49</v>
      </c>
      <c r="AD9" s="59" t="s">
        <v>108</v>
      </c>
      <c r="AE9" s="19"/>
    </row>
    <row r="10" spans="1:36" s="40" customFormat="1" ht="24" thickBot="1" x14ac:dyDescent="0.5">
      <c r="B10" s="46" t="s">
        <v>71</v>
      </c>
      <c r="C10" s="46"/>
      <c r="D10" s="48" t="s">
        <v>70</v>
      </c>
      <c r="E10" s="47"/>
      <c r="F10" s="98">
        <v>50</v>
      </c>
      <c r="G10" s="98">
        <v>50</v>
      </c>
      <c r="H10" s="98">
        <v>50</v>
      </c>
      <c r="I10" s="98">
        <v>50</v>
      </c>
      <c r="J10" s="98">
        <v>50</v>
      </c>
      <c r="K10" s="98">
        <v>50</v>
      </c>
      <c r="L10" s="98">
        <v>50</v>
      </c>
      <c r="M10" s="99">
        <v>50</v>
      </c>
      <c r="N10" s="99">
        <v>50</v>
      </c>
      <c r="O10" s="100">
        <v>50</v>
      </c>
      <c r="P10" s="100">
        <v>50</v>
      </c>
      <c r="Q10" s="100">
        <v>50</v>
      </c>
      <c r="R10" s="100">
        <v>50</v>
      </c>
      <c r="S10" s="100">
        <v>50</v>
      </c>
      <c r="T10" s="100">
        <v>50</v>
      </c>
      <c r="U10" s="100">
        <v>50</v>
      </c>
      <c r="V10" s="101">
        <v>50</v>
      </c>
      <c r="W10" s="101">
        <v>50</v>
      </c>
      <c r="Y10" s="69" t="s">
        <v>47</v>
      </c>
      <c r="Z10" s="70" t="s">
        <v>46</v>
      </c>
      <c r="AA10" s="71"/>
      <c r="AB10" s="33"/>
      <c r="AC10" s="59" t="s">
        <v>49</v>
      </c>
      <c r="AD10" s="59" t="s">
        <v>109</v>
      </c>
      <c r="AE10" s="34"/>
    </row>
    <row r="11" spans="1:36" s="34" customFormat="1" ht="18" x14ac:dyDescent="0.35">
      <c r="B11" s="46" t="s">
        <v>69</v>
      </c>
      <c r="C11" s="46"/>
      <c r="D11" s="201" t="s">
        <v>68</v>
      </c>
      <c r="E11" s="202"/>
      <c r="F11" s="94">
        <f>4368*10</f>
        <v>43680</v>
      </c>
      <c r="G11" s="94">
        <v>43680</v>
      </c>
      <c r="H11" s="94">
        <v>43680</v>
      </c>
      <c r="I11" s="94">
        <v>43680</v>
      </c>
      <c r="J11" s="94">
        <v>43680</v>
      </c>
      <c r="K11" s="94">
        <v>43680</v>
      </c>
      <c r="L11" s="94">
        <v>43680</v>
      </c>
      <c r="M11" s="95">
        <v>43680</v>
      </c>
      <c r="N11" s="95">
        <v>8736</v>
      </c>
      <c r="O11" s="96">
        <f>4368*10</f>
        <v>43680</v>
      </c>
      <c r="P11" s="96">
        <f>4368*10</f>
        <v>43680</v>
      </c>
      <c r="Q11" s="96">
        <v>43680</v>
      </c>
      <c r="R11" s="96">
        <v>43680</v>
      </c>
      <c r="S11" s="96">
        <v>43680</v>
      </c>
      <c r="T11" s="96">
        <v>43680</v>
      </c>
      <c r="U11" s="96">
        <f>4368*2</f>
        <v>8736</v>
      </c>
      <c r="V11" s="97">
        <v>43680</v>
      </c>
      <c r="W11" s="97">
        <v>43680</v>
      </c>
      <c r="Y11" s="73"/>
      <c r="Z11" s="73"/>
      <c r="AA11" s="73"/>
      <c r="AB11" s="33"/>
      <c r="AC11" s="59" t="s">
        <v>49</v>
      </c>
      <c r="AD11" s="59" t="s">
        <v>110</v>
      </c>
      <c r="AE11" s="40"/>
      <c r="AI11" s="39"/>
      <c r="AJ11" s="39"/>
    </row>
    <row r="12" spans="1:36" s="40" customFormat="1" ht="23.4" customHeight="1" thickBot="1" x14ac:dyDescent="0.5">
      <c r="B12" s="46" t="s">
        <v>67</v>
      </c>
      <c r="C12" s="46"/>
      <c r="D12" s="203" t="s">
        <v>66</v>
      </c>
      <c r="E12" s="204"/>
      <c r="F12" s="98">
        <v>10</v>
      </c>
      <c r="G12" s="98">
        <v>10</v>
      </c>
      <c r="H12" s="98">
        <v>10</v>
      </c>
      <c r="I12" s="98">
        <v>10</v>
      </c>
      <c r="J12" s="98">
        <v>10</v>
      </c>
      <c r="K12" s="98">
        <v>10</v>
      </c>
      <c r="L12" s="98">
        <v>10</v>
      </c>
      <c r="M12" s="99">
        <v>10</v>
      </c>
      <c r="N12" s="99">
        <v>2</v>
      </c>
      <c r="O12" s="100">
        <v>10</v>
      </c>
      <c r="P12" s="100">
        <v>10</v>
      </c>
      <c r="Q12" s="100">
        <v>10</v>
      </c>
      <c r="R12" s="100">
        <v>10</v>
      </c>
      <c r="S12" s="100">
        <v>10</v>
      </c>
      <c r="T12" s="100">
        <v>10</v>
      </c>
      <c r="U12" s="100">
        <v>2</v>
      </c>
      <c r="V12" s="101">
        <v>10</v>
      </c>
      <c r="W12" s="101">
        <v>10</v>
      </c>
      <c r="Y12" s="69" t="s">
        <v>45</v>
      </c>
      <c r="Z12" s="70">
        <f>N9</f>
        <v>218400</v>
      </c>
      <c r="AA12" s="71" t="s">
        <v>41</v>
      </c>
      <c r="AB12" s="32"/>
      <c r="AC12" s="59" t="s">
        <v>49</v>
      </c>
      <c r="AD12" s="59" t="s">
        <v>111</v>
      </c>
      <c r="AE12" s="34"/>
      <c r="AI12" s="45"/>
      <c r="AJ12" s="45"/>
    </row>
    <row r="13" spans="1:36" s="38" customFormat="1" x14ac:dyDescent="0.45">
      <c r="B13" s="46" t="s">
        <v>65</v>
      </c>
      <c r="C13" s="46"/>
      <c r="D13" s="198" t="s">
        <v>64</v>
      </c>
      <c r="E13" s="205"/>
      <c r="F13" s="94">
        <f>4368*3</f>
        <v>13104</v>
      </c>
      <c r="G13" s="94">
        <f>4368*2</f>
        <v>8736</v>
      </c>
      <c r="H13" s="94">
        <v>43680</v>
      </c>
      <c r="I13" s="94">
        <v>43680</v>
      </c>
      <c r="J13" s="94">
        <v>43680</v>
      </c>
      <c r="K13" s="94">
        <v>43680</v>
      </c>
      <c r="L13" s="94">
        <v>43680</v>
      </c>
      <c r="M13" s="95">
        <v>43680</v>
      </c>
      <c r="N13" s="95">
        <v>8736</v>
      </c>
      <c r="O13" s="96">
        <f t="shared" ref="O13:T13" si="4">4368*10</f>
        <v>43680</v>
      </c>
      <c r="P13" s="96">
        <f t="shared" si="4"/>
        <v>43680</v>
      </c>
      <c r="Q13" s="96">
        <f t="shared" si="4"/>
        <v>43680</v>
      </c>
      <c r="R13" s="96">
        <f t="shared" si="4"/>
        <v>43680</v>
      </c>
      <c r="S13" s="96">
        <f t="shared" si="4"/>
        <v>43680</v>
      </c>
      <c r="T13" s="96">
        <f t="shared" si="4"/>
        <v>43680</v>
      </c>
      <c r="U13" s="96">
        <f>4368*2</f>
        <v>8736</v>
      </c>
      <c r="V13" s="96">
        <f>4368*10</f>
        <v>43680</v>
      </c>
      <c r="W13" s="96">
        <f>4368*10</f>
        <v>43680</v>
      </c>
      <c r="Y13" s="69" t="s">
        <v>44</v>
      </c>
      <c r="Z13" s="70">
        <f>N11</f>
        <v>8736</v>
      </c>
      <c r="AA13" s="71" t="s">
        <v>41</v>
      </c>
      <c r="AB13" s="32"/>
      <c r="AC13" s="59" t="s">
        <v>49</v>
      </c>
      <c r="AD13" s="58" t="s">
        <v>112</v>
      </c>
      <c r="AE13" s="142" t="s">
        <v>113</v>
      </c>
      <c r="AI13" s="39"/>
      <c r="AJ13" s="39"/>
    </row>
    <row r="14" spans="1:36" s="37" customFormat="1" ht="24" thickBot="1" x14ac:dyDescent="0.5">
      <c r="B14" s="46" t="s">
        <v>63</v>
      </c>
      <c r="C14" s="46"/>
      <c r="D14" s="196" t="s">
        <v>62</v>
      </c>
      <c r="E14" s="197"/>
      <c r="F14" s="98">
        <v>3</v>
      </c>
      <c r="G14" s="98">
        <v>2</v>
      </c>
      <c r="H14" s="98">
        <v>10</v>
      </c>
      <c r="I14" s="98">
        <v>10</v>
      </c>
      <c r="J14" s="98">
        <v>10</v>
      </c>
      <c r="K14" s="98">
        <v>10</v>
      </c>
      <c r="L14" s="98">
        <v>10</v>
      </c>
      <c r="M14" s="99">
        <v>10</v>
      </c>
      <c r="N14" s="99">
        <v>2</v>
      </c>
      <c r="O14" s="100">
        <v>10</v>
      </c>
      <c r="P14" s="100">
        <v>10</v>
      </c>
      <c r="Q14" s="100">
        <v>10</v>
      </c>
      <c r="R14" s="100">
        <v>10</v>
      </c>
      <c r="S14" s="100">
        <v>10</v>
      </c>
      <c r="T14" s="100">
        <v>10</v>
      </c>
      <c r="U14" s="100">
        <v>2</v>
      </c>
      <c r="V14" s="100">
        <v>10</v>
      </c>
      <c r="W14" s="100">
        <v>10</v>
      </c>
      <c r="Y14" s="69" t="s">
        <v>43</v>
      </c>
      <c r="Z14" s="70">
        <f>N15</f>
        <v>8736</v>
      </c>
      <c r="AA14" s="71" t="s">
        <v>41</v>
      </c>
      <c r="AB14" s="15"/>
      <c r="AC14" s="59" t="s">
        <v>49</v>
      </c>
      <c r="AD14" s="58" t="s">
        <v>114</v>
      </c>
      <c r="AE14" s="142" t="s">
        <v>113</v>
      </c>
      <c r="AI14" s="45"/>
      <c r="AJ14" s="45"/>
    </row>
    <row r="15" spans="1:36" s="38" customFormat="1" x14ac:dyDescent="0.45">
      <c r="D15" s="198" t="s">
        <v>61</v>
      </c>
      <c r="E15" s="205"/>
      <c r="F15" s="94">
        <f>4368*3</f>
        <v>13104</v>
      </c>
      <c r="G15" s="94">
        <f>4368*2</f>
        <v>8736</v>
      </c>
      <c r="H15" s="94">
        <v>43680</v>
      </c>
      <c r="I15" s="94">
        <v>43680</v>
      </c>
      <c r="J15" s="94">
        <v>43680</v>
      </c>
      <c r="K15" s="94">
        <v>43680</v>
      </c>
      <c r="L15" s="94">
        <v>43680</v>
      </c>
      <c r="M15" s="95">
        <v>43680</v>
      </c>
      <c r="N15" s="95">
        <v>8736</v>
      </c>
      <c r="O15" s="96">
        <f t="shared" ref="O15:T15" si="5">4368*10</f>
        <v>43680</v>
      </c>
      <c r="P15" s="96">
        <f t="shared" si="5"/>
        <v>43680</v>
      </c>
      <c r="Q15" s="96">
        <f t="shared" si="5"/>
        <v>43680</v>
      </c>
      <c r="R15" s="96">
        <f t="shared" si="5"/>
        <v>43680</v>
      </c>
      <c r="S15" s="96">
        <f t="shared" si="5"/>
        <v>43680</v>
      </c>
      <c r="T15" s="96">
        <f t="shared" si="5"/>
        <v>43680</v>
      </c>
      <c r="U15" s="96">
        <f>4368*2</f>
        <v>8736</v>
      </c>
      <c r="V15" s="96">
        <f>4368*10</f>
        <v>43680</v>
      </c>
      <c r="W15" s="96">
        <f>4368*10</f>
        <v>43680</v>
      </c>
      <c r="Y15" s="69" t="s">
        <v>42</v>
      </c>
      <c r="Z15" s="72">
        <f>N17</f>
        <v>0</v>
      </c>
      <c r="AA15" s="71" t="s">
        <v>41</v>
      </c>
      <c r="AB15" s="15"/>
      <c r="AC15" s="59" t="s">
        <v>49</v>
      </c>
      <c r="AD15" s="58" t="s">
        <v>115</v>
      </c>
      <c r="AE15" s="142" t="s">
        <v>113</v>
      </c>
      <c r="AI15" s="39"/>
      <c r="AJ15" s="39"/>
    </row>
    <row r="16" spans="1:36" s="37" customFormat="1" ht="23.4" customHeight="1" thickBot="1" x14ac:dyDescent="0.5">
      <c r="D16" s="196" t="s">
        <v>60</v>
      </c>
      <c r="E16" s="197"/>
      <c r="F16" s="98">
        <v>3</v>
      </c>
      <c r="G16" s="98">
        <v>2</v>
      </c>
      <c r="H16" s="98">
        <v>10</v>
      </c>
      <c r="I16" s="98">
        <v>10</v>
      </c>
      <c r="J16" s="98">
        <v>10</v>
      </c>
      <c r="K16" s="98">
        <v>10</v>
      </c>
      <c r="L16" s="98">
        <v>10</v>
      </c>
      <c r="M16" s="99">
        <v>10</v>
      </c>
      <c r="N16" s="99">
        <v>2</v>
      </c>
      <c r="O16" s="100">
        <v>10</v>
      </c>
      <c r="P16" s="100">
        <v>10</v>
      </c>
      <c r="Q16" s="100">
        <v>10</v>
      </c>
      <c r="R16" s="100">
        <v>10</v>
      </c>
      <c r="S16" s="100">
        <v>10</v>
      </c>
      <c r="T16" s="100">
        <v>10</v>
      </c>
      <c r="U16" s="100">
        <v>2</v>
      </c>
      <c r="V16" s="100">
        <v>10</v>
      </c>
      <c r="W16" s="100">
        <v>10</v>
      </c>
      <c r="AC16" s="59" t="s">
        <v>49</v>
      </c>
      <c r="AD16" s="58" t="s">
        <v>116</v>
      </c>
      <c r="AE16" s="142" t="s">
        <v>113</v>
      </c>
      <c r="AI16" s="45"/>
      <c r="AJ16" s="45"/>
    </row>
    <row r="17" spans="1:36" s="38" customFormat="1" x14ac:dyDescent="0.45">
      <c r="A17" s="68" t="s">
        <v>93</v>
      </c>
      <c r="D17" s="198" t="s">
        <v>59</v>
      </c>
      <c r="E17" s="199"/>
      <c r="F17" s="102">
        <f t="shared" ref="F17:W17" si="6">F15-F11</f>
        <v>-30576</v>
      </c>
      <c r="G17" s="102">
        <f t="shared" si="6"/>
        <v>-34944</v>
      </c>
      <c r="H17" s="94">
        <f t="shared" si="6"/>
        <v>0</v>
      </c>
      <c r="I17" s="94">
        <f t="shared" si="6"/>
        <v>0</v>
      </c>
      <c r="J17" s="94">
        <f t="shared" si="6"/>
        <v>0</v>
      </c>
      <c r="K17" s="94">
        <f t="shared" si="6"/>
        <v>0</v>
      </c>
      <c r="L17" s="94">
        <f t="shared" si="6"/>
        <v>0</v>
      </c>
      <c r="M17" s="94">
        <f t="shared" si="6"/>
        <v>0</v>
      </c>
      <c r="N17" s="94">
        <f t="shared" si="6"/>
        <v>0</v>
      </c>
      <c r="O17" s="96">
        <f t="shared" si="6"/>
        <v>0</v>
      </c>
      <c r="P17" s="96">
        <f t="shared" si="6"/>
        <v>0</v>
      </c>
      <c r="Q17" s="96">
        <f t="shared" si="6"/>
        <v>0</v>
      </c>
      <c r="R17" s="96">
        <f t="shared" si="6"/>
        <v>0</v>
      </c>
      <c r="S17" s="96">
        <f t="shared" si="6"/>
        <v>0</v>
      </c>
      <c r="T17" s="96">
        <f t="shared" si="6"/>
        <v>0</v>
      </c>
      <c r="U17" s="96">
        <f t="shared" si="6"/>
        <v>0</v>
      </c>
      <c r="V17" s="96">
        <f t="shared" si="6"/>
        <v>0</v>
      </c>
      <c r="W17" s="96">
        <f t="shared" si="6"/>
        <v>0</v>
      </c>
      <c r="X17" s="37"/>
      <c r="AC17" s="59" t="s">
        <v>49</v>
      </c>
      <c r="AD17" s="58" t="s">
        <v>117</v>
      </c>
      <c r="AE17" s="142" t="s">
        <v>113</v>
      </c>
      <c r="AI17" s="39"/>
      <c r="AJ17" s="39"/>
    </row>
    <row r="18" spans="1:36" s="37" customFormat="1" ht="23.4" customHeight="1" thickBot="1" x14ac:dyDescent="0.5">
      <c r="A18" s="68" t="s">
        <v>94</v>
      </c>
      <c r="B18" s="13" t="s">
        <v>95</v>
      </c>
      <c r="C18" s="13"/>
      <c r="D18" s="196" t="s">
        <v>58</v>
      </c>
      <c r="E18" s="200"/>
      <c r="F18" s="103">
        <f t="shared" ref="F18:W18" si="7">F16-F12</f>
        <v>-7</v>
      </c>
      <c r="G18" s="103">
        <f t="shared" si="7"/>
        <v>-8</v>
      </c>
      <c r="H18" s="98">
        <f t="shared" si="7"/>
        <v>0</v>
      </c>
      <c r="I18" s="98">
        <f t="shared" si="7"/>
        <v>0</v>
      </c>
      <c r="J18" s="98">
        <f t="shared" si="7"/>
        <v>0</v>
      </c>
      <c r="K18" s="98">
        <f t="shared" si="7"/>
        <v>0</v>
      </c>
      <c r="L18" s="98">
        <f t="shared" si="7"/>
        <v>0</v>
      </c>
      <c r="M18" s="98">
        <f t="shared" si="7"/>
        <v>0</v>
      </c>
      <c r="N18" s="98">
        <f t="shared" si="7"/>
        <v>0</v>
      </c>
      <c r="O18" s="100">
        <f t="shared" si="7"/>
        <v>0</v>
      </c>
      <c r="P18" s="100">
        <f t="shared" si="7"/>
        <v>0</v>
      </c>
      <c r="Q18" s="100">
        <f t="shared" si="7"/>
        <v>0</v>
      </c>
      <c r="R18" s="100">
        <f t="shared" si="7"/>
        <v>0</v>
      </c>
      <c r="S18" s="100">
        <f t="shared" si="7"/>
        <v>0</v>
      </c>
      <c r="T18" s="100">
        <f t="shared" si="7"/>
        <v>0</v>
      </c>
      <c r="U18" s="100">
        <f t="shared" si="7"/>
        <v>0</v>
      </c>
      <c r="V18" s="100">
        <f t="shared" si="7"/>
        <v>0</v>
      </c>
      <c r="W18" s="100">
        <f t="shared" si="7"/>
        <v>0</v>
      </c>
      <c r="Z18"/>
      <c r="AA18"/>
      <c r="AB18" s="40"/>
      <c r="AC18" s="59" t="s">
        <v>49</v>
      </c>
      <c r="AD18" s="58" t="s">
        <v>116</v>
      </c>
      <c r="AE18" s="142" t="s">
        <v>113</v>
      </c>
      <c r="AI18" s="45"/>
      <c r="AJ18" s="45"/>
    </row>
    <row r="19" spans="1:36" s="42" customFormat="1" x14ac:dyDescent="0.45">
      <c r="D19" s="185" t="s">
        <v>34</v>
      </c>
      <c r="E19" s="186"/>
      <c r="F19" s="104">
        <f t="shared" ref="F19:W19" si="8">F15-F21-F33</f>
        <v>13104</v>
      </c>
      <c r="G19" s="105">
        <f t="shared" si="8"/>
        <v>7486</v>
      </c>
      <c r="H19" s="105">
        <f t="shared" si="8"/>
        <v>43680</v>
      </c>
      <c r="I19" s="105">
        <f t="shared" si="8"/>
        <v>42792</v>
      </c>
      <c r="J19" s="105">
        <f t="shared" si="8"/>
        <v>43528</v>
      </c>
      <c r="K19" s="105">
        <f t="shared" si="8"/>
        <v>43680</v>
      </c>
      <c r="L19" s="105">
        <f t="shared" si="8"/>
        <v>43528</v>
      </c>
      <c r="M19" s="105">
        <f t="shared" si="8"/>
        <v>42826</v>
      </c>
      <c r="N19" s="105">
        <f t="shared" si="8"/>
        <v>8479</v>
      </c>
      <c r="O19" s="106">
        <f t="shared" si="8"/>
        <v>43680</v>
      </c>
      <c r="P19" s="107">
        <f t="shared" si="8"/>
        <v>42430</v>
      </c>
      <c r="Q19" s="107">
        <f t="shared" si="8"/>
        <v>43680</v>
      </c>
      <c r="R19" s="107">
        <f t="shared" si="8"/>
        <v>42792</v>
      </c>
      <c r="S19" s="107">
        <f t="shared" si="8"/>
        <v>43528</v>
      </c>
      <c r="T19" s="107">
        <f t="shared" si="8"/>
        <v>43680</v>
      </c>
      <c r="U19" s="107">
        <f t="shared" si="8"/>
        <v>8584</v>
      </c>
      <c r="V19" s="107">
        <f t="shared" si="8"/>
        <v>42826</v>
      </c>
      <c r="W19" s="107">
        <f t="shared" si="8"/>
        <v>43423</v>
      </c>
      <c r="X19" s="37"/>
      <c r="Y19" s="41" t="s">
        <v>57</v>
      </c>
      <c r="Z19" s="44"/>
      <c r="AA19"/>
      <c r="AB19" s="34"/>
      <c r="AC19" s="143" t="s">
        <v>49</v>
      </c>
      <c r="AD19" s="60" t="s">
        <v>56</v>
      </c>
      <c r="AE19" s="142" t="s">
        <v>113</v>
      </c>
      <c r="AI19" s="43"/>
      <c r="AJ19" s="43"/>
    </row>
    <row r="20" spans="1:36" s="35" customFormat="1" ht="23.4" customHeight="1" thickBot="1" x14ac:dyDescent="0.5">
      <c r="D20" s="187" t="s">
        <v>33</v>
      </c>
      <c r="E20" s="188"/>
      <c r="F20" s="108">
        <f>F19/F11</f>
        <v>0.3</v>
      </c>
      <c r="G20" s="109">
        <f t="shared" ref="G20:N20" si="9">G19/G13</f>
        <v>0.85691391941391937</v>
      </c>
      <c r="H20" s="109">
        <f t="shared" si="9"/>
        <v>1</v>
      </c>
      <c r="I20" s="109">
        <f t="shared" si="9"/>
        <v>0.97967032967032963</v>
      </c>
      <c r="J20" s="109">
        <f t="shared" si="9"/>
        <v>0.99652014652014653</v>
      </c>
      <c r="K20" s="109">
        <f t="shared" si="9"/>
        <v>1</v>
      </c>
      <c r="L20" s="109">
        <f t="shared" si="9"/>
        <v>0.99652014652014653</v>
      </c>
      <c r="M20" s="109">
        <f t="shared" si="9"/>
        <v>0.98044871794871791</v>
      </c>
      <c r="N20" s="109">
        <f t="shared" si="9"/>
        <v>0.97058150183150182</v>
      </c>
      <c r="O20" s="110">
        <f>O19/O11</f>
        <v>1</v>
      </c>
      <c r="P20" s="111">
        <f t="shared" ref="P20:W20" si="10">P19/P13</f>
        <v>0.97138278388278387</v>
      </c>
      <c r="Q20" s="111">
        <f t="shared" si="10"/>
        <v>1</v>
      </c>
      <c r="R20" s="111">
        <f t="shared" si="10"/>
        <v>0.97967032967032963</v>
      </c>
      <c r="S20" s="111">
        <f t="shared" si="10"/>
        <v>0.99652014652014653</v>
      </c>
      <c r="T20" s="111">
        <f t="shared" si="10"/>
        <v>1</v>
      </c>
      <c r="U20" s="111">
        <f t="shared" si="10"/>
        <v>0.98260073260073255</v>
      </c>
      <c r="V20" s="111">
        <f t="shared" si="10"/>
        <v>0.98044871794871791</v>
      </c>
      <c r="W20" s="111">
        <f t="shared" si="10"/>
        <v>0.99411630036630039</v>
      </c>
      <c r="Y20" s="41" t="s">
        <v>55</v>
      </c>
      <c r="Z20" s="19"/>
      <c r="AA20" s="19"/>
      <c r="AB20" s="40"/>
      <c r="AC20" s="143" t="s">
        <v>49</v>
      </c>
      <c r="AD20" s="60" t="s">
        <v>54</v>
      </c>
      <c r="AE20" s="142" t="s">
        <v>113</v>
      </c>
      <c r="AI20" s="36"/>
      <c r="AJ20" s="36"/>
    </row>
    <row r="21" spans="1:36" s="38" customFormat="1" x14ac:dyDescent="0.45">
      <c r="D21" s="189" t="s">
        <v>31</v>
      </c>
      <c r="E21" s="190"/>
      <c r="F21" s="112">
        <v>0</v>
      </c>
      <c r="G21" s="113">
        <v>0</v>
      </c>
      <c r="H21" s="113">
        <v>0</v>
      </c>
      <c r="I21" s="113">
        <v>368</v>
      </c>
      <c r="J21" s="113">
        <v>152</v>
      </c>
      <c r="K21" s="113">
        <v>0</v>
      </c>
      <c r="L21" s="113">
        <v>152</v>
      </c>
      <c r="M21" s="113">
        <v>854</v>
      </c>
      <c r="N21" s="113">
        <v>257</v>
      </c>
      <c r="O21" s="114">
        <v>0</v>
      </c>
      <c r="P21" s="115">
        <v>0</v>
      </c>
      <c r="Q21" s="115">
        <v>0</v>
      </c>
      <c r="R21" s="115">
        <v>368</v>
      </c>
      <c r="S21" s="115">
        <v>152</v>
      </c>
      <c r="T21" s="115">
        <v>0</v>
      </c>
      <c r="U21" s="115">
        <v>152</v>
      </c>
      <c r="V21" s="115">
        <v>854</v>
      </c>
      <c r="W21" s="115">
        <v>257</v>
      </c>
      <c r="Y21" s="30" t="s">
        <v>53</v>
      </c>
      <c r="Z21" s="31" t="e">
        <f>#REF!</f>
        <v>#REF!</v>
      </c>
      <c r="AA21" s="28" t="s">
        <v>50</v>
      </c>
      <c r="AC21" s="59" t="s">
        <v>49</v>
      </c>
      <c r="AD21" s="58" t="s">
        <v>52</v>
      </c>
      <c r="AE21" s="142" t="s">
        <v>113</v>
      </c>
      <c r="AI21" s="39"/>
      <c r="AJ21" s="39"/>
    </row>
    <row r="22" spans="1:36" s="35" customFormat="1" ht="23.4" customHeight="1" thickBot="1" x14ac:dyDescent="0.5">
      <c r="D22" s="191" t="s">
        <v>30</v>
      </c>
      <c r="E22" s="192"/>
      <c r="F22" s="116">
        <v>0</v>
      </c>
      <c r="G22" s="117">
        <v>0</v>
      </c>
      <c r="H22" s="118">
        <v>0</v>
      </c>
      <c r="I22" s="117">
        <v>0.19070000000000001</v>
      </c>
      <c r="J22" s="117">
        <v>2.5000000000000001E-2</v>
      </c>
      <c r="K22" s="117">
        <v>0</v>
      </c>
      <c r="L22" s="117">
        <v>3.2199999999999999E-2</v>
      </c>
      <c r="M22" s="117">
        <v>8.9899999999999994E-2</v>
      </c>
      <c r="N22" s="117">
        <v>2.3599999999999999E-2</v>
      </c>
      <c r="O22" s="119">
        <v>0</v>
      </c>
      <c r="P22" s="120">
        <v>0</v>
      </c>
      <c r="Q22" s="121">
        <v>0</v>
      </c>
      <c r="R22" s="120">
        <v>0.19070000000000001</v>
      </c>
      <c r="S22" s="120">
        <v>2.5000000000000001E-2</v>
      </c>
      <c r="T22" s="120">
        <v>0</v>
      </c>
      <c r="U22" s="120">
        <v>3.2199999999999999E-2</v>
      </c>
      <c r="V22" s="120">
        <v>8.9899999999999994E-2</v>
      </c>
      <c r="W22" s="120">
        <v>2.3599999999999999E-2</v>
      </c>
      <c r="Y22" s="30" t="s">
        <v>51</v>
      </c>
      <c r="Z22" s="31" t="e">
        <f>#REF!</f>
        <v>#REF!</v>
      </c>
      <c r="AA22" s="28" t="s">
        <v>50</v>
      </c>
      <c r="AB22" s="37"/>
      <c r="AC22" s="59" t="s">
        <v>49</v>
      </c>
      <c r="AD22" s="58" t="s">
        <v>48</v>
      </c>
      <c r="AE22" s="142" t="s">
        <v>113</v>
      </c>
      <c r="AI22" s="36"/>
      <c r="AJ22" s="36"/>
    </row>
    <row r="23" spans="1:36" ht="23.4" customHeight="1" thickBot="1" x14ac:dyDescent="0.35">
      <c r="D23" s="184" t="s">
        <v>29</v>
      </c>
      <c r="E23" s="27" t="s">
        <v>28</v>
      </c>
      <c r="F23" s="122"/>
      <c r="G23" s="123"/>
      <c r="H23" s="123"/>
      <c r="I23" s="124">
        <v>0.108</v>
      </c>
      <c r="J23" s="123"/>
      <c r="K23" s="123"/>
      <c r="L23" s="123"/>
      <c r="M23" s="123"/>
      <c r="N23" s="123"/>
      <c r="O23" s="125"/>
      <c r="P23" s="78"/>
      <c r="Q23" s="78"/>
      <c r="R23" s="126">
        <v>0.108</v>
      </c>
      <c r="S23" s="78"/>
      <c r="T23" s="78"/>
      <c r="U23" s="78"/>
      <c r="V23" s="78"/>
      <c r="W23" s="78"/>
      <c r="Y23" s="30" t="s">
        <v>47</v>
      </c>
      <c r="Z23" s="31" t="s">
        <v>46</v>
      </c>
      <c r="AA23" s="28"/>
      <c r="AB23" s="33"/>
    </row>
    <row r="24" spans="1:36" ht="23.4" customHeight="1" thickBot="1" x14ac:dyDescent="0.35">
      <c r="D24" s="184"/>
      <c r="E24" s="27" t="s">
        <v>27</v>
      </c>
      <c r="F24" s="122"/>
      <c r="G24" s="123"/>
      <c r="H24" s="123"/>
      <c r="I24" s="124">
        <v>1.2999999999999999E-2</v>
      </c>
      <c r="J24" s="123"/>
      <c r="K24" s="123"/>
      <c r="L24" s="123"/>
      <c r="M24" s="123"/>
      <c r="N24" s="123"/>
      <c r="O24" s="125"/>
      <c r="P24" s="78"/>
      <c r="Q24" s="78"/>
      <c r="R24" s="126">
        <v>1.2999999999999999E-2</v>
      </c>
      <c r="S24" s="78"/>
      <c r="T24" s="78"/>
      <c r="U24" s="78"/>
      <c r="V24" s="78"/>
      <c r="W24" s="78"/>
      <c r="Y24" s="34"/>
      <c r="Z24" s="34"/>
      <c r="AA24" s="34"/>
      <c r="AB24" s="33"/>
    </row>
    <row r="25" spans="1:36" ht="23.4" customHeight="1" thickBot="1" x14ac:dyDescent="0.35">
      <c r="D25" s="184" t="s">
        <v>7</v>
      </c>
      <c r="E25" s="27" t="s">
        <v>26</v>
      </c>
      <c r="F25" s="122"/>
      <c r="G25" s="123"/>
      <c r="H25" s="123"/>
      <c r="I25" s="123"/>
      <c r="J25" s="124">
        <v>1.2999999999999999E-2</v>
      </c>
      <c r="K25" s="123"/>
      <c r="L25" s="123"/>
      <c r="M25" s="123"/>
      <c r="N25" s="123"/>
      <c r="O25" s="125"/>
      <c r="P25" s="78"/>
      <c r="Q25" s="78"/>
      <c r="R25" s="78"/>
      <c r="S25" s="126">
        <v>1.2999999999999999E-2</v>
      </c>
      <c r="T25" s="78"/>
      <c r="U25" s="78"/>
      <c r="V25" s="78"/>
      <c r="W25" s="78"/>
      <c r="Y25" s="30" t="s">
        <v>45</v>
      </c>
      <c r="Z25" s="31">
        <f>W9</f>
        <v>218400</v>
      </c>
      <c r="AA25" s="28" t="s">
        <v>41</v>
      </c>
      <c r="AB25" s="32"/>
    </row>
    <row r="26" spans="1:36" ht="23.4" customHeight="1" thickBot="1" x14ac:dyDescent="0.35">
      <c r="D26" s="184"/>
      <c r="E26" s="27" t="s">
        <v>25</v>
      </c>
      <c r="F26" s="122"/>
      <c r="G26" s="123"/>
      <c r="H26" s="123"/>
      <c r="I26" s="123"/>
      <c r="J26" s="124">
        <v>2E-3</v>
      </c>
      <c r="K26" s="123"/>
      <c r="L26" s="123"/>
      <c r="M26" s="123"/>
      <c r="N26" s="123"/>
      <c r="O26" s="125"/>
      <c r="P26" s="78"/>
      <c r="Q26" s="78"/>
      <c r="R26" s="78"/>
      <c r="S26" s="126">
        <v>2E-3</v>
      </c>
      <c r="T26" s="78"/>
      <c r="U26" s="78"/>
      <c r="V26" s="78"/>
      <c r="W26" s="78"/>
      <c r="Y26" s="30" t="s">
        <v>44</v>
      </c>
      <c r="Z26" s="31">
        <f>W11</f>
        <v>43680</v>
      </c>
      <c r="AA26" s="28" t="s">
        <v>41</v>
      </c>
      <c r="AB26" s="32"/>
    </row>
    <row r="27" spans="1:36" ht="23.4" customHeight="1" thickBot="1" x14ac:dyDescent="0.35">
      <c r="D27" s="184" t="s">
        <v>6</v>
      </c>
      <c r="E27" s="27" t="s">
        <v>24</v>
      </c>
      <c r="F27" s="122"/>
      <c r="G27" s="123"/>
      <c r="H27" s="123"/>
      <c r="I27" s="123"/>
      <c r="J27" s="123"/>
      <c r="K27" s="123"/>
      <c r="L27" s="124">
        <v>1.4999999999999999E-2</v>
      </c>
      <c r="M27" s="123"/>
      <c r="N27" s="123"/>
      <c r="O27" s="125"/>
      <c r="P27" s="78"/>
      <c r="Q27" s="78"/>
      <c r="R27" s="78"/>
      <c r="S27" s="78"/>
      <c r="T27" s="78"/>
      <c r="U27" s="126">
        <v>1.4999999999999999E-2</v>
      </c>
      <c r="V27" s="78"/>
      <c r="W27" s="78"/>
      <c r="Y27" s="30" t="s">
        <v>43</v>
      </c>
      <c r="Z27" s="31">
        <f>W15</f>
        <v>43680</v>
      </c>
      <c r="AA27" s="28" t="s">
        <v>41</v>
      </c>
      <c r="AB27" s="15"/>
    </row>
    <row r="28" spans="1:36" ht="23.4" customHeight="1" thickBot="1" x14ac:dyDescent="0.35">
      <c r="D28" s="184"/>
      <c r="E28" s="27" t="s">
        <v>23</v>
      </c>
      <c r="F28" s="122"/>
      <c r="G28" s="123"/>
      <c r="H28" s="123"/>
      <c r="I28" s="123"/>
      <c r="J28" s="123"/>
      <c r="K28" s="123"/>
      <c r="L28" s="124">
        <v>8.0000000000000002E-3</v>
      </c>
      <c r="M28" s="123"/>
      <c r="N28" s="123"/>
      <c r="O28" s="125"/>
      <c r="P28" s="78"/>
      <c r="Q28" s="78"/>
      <c r="R28" s="78"/>
      <c r="S28" s="78"/>
      <c r="T28" s="78"/>
      <c r="U28" s="126">
        <v>8.0000000000000002E-3</v>
      </c>
      <c r="V28" s="78"/>
      <c r="W28" s="78"/>
      <c r="Y28" s="30" t="s">
        <v>42</v>
      </c>
      <c r="Z28" s="29">
        <f>W17</f>
        <v>0</v>
      </c>
      <c r="AA28" s="28" t="s">
        <v>41</v>
      </c>
      <c r="AB28" s="15"/>
    </row>
    <row r="29" spans="1:36" ht="23.4" customHeight="1" thickBot="1" x14ac:dyDescent="0.35">
      <c r="D29" s="184" t="s">
        <v>22</v>
      </c>
      <c r="E29" s="27" t="s">
        <v>21</v>
      </c>
      <c r="F29" s="122"/>
      <c r="G29" s="123"/>
      <c r="H29" s="123"/>
      <c r="I29" s="123"/>
      <c r="J29" s="123"/>
      <c r="K29" s="123"/>
      <c r="L29" s="123"/>
      <c r="M29" s="124">
        <v>5.6000000000000001E-2</v>
      </c>
      <c r="N29" s="123"/>
      <c r="O29" s="125"/>
      <c r="P29" s="78"/>
      <c r="Q29" s="78"/>
      <c r="R29" s="78"/>
      <c r="S29" s="78"/>
      <c r="T29" s="78"/>
      <c r="U29" s="78"/>
      <c r="V29" s="126">
        <v>5.6000000000000001E-2</v>
      </c>
      <c r="W29" s="78"/>
    </row>
    <row r="30" spans="1:36" ht="23.4" customHeight="1" thickBot="1" x14ac:dyDescent="0.35">
      <c r="D30" s="184"/>
      <c r="E30" s="27" t="s">
        <v>20</v>
      </c>
      <c r="F30" s="122"/>
      <c r="G30" s="123"/>
      <c r="H30" s="123"/>
      <c r="I30" s="123"/>
      <c r="J30" s="123"/>
      <c r="K30" s="123"/>
      <c r="L30" s="123"/>
      <c r="M30" s="124">
        <v>4.0000000000000001E-3</v>
      </c>
      <c r="N30" s="123"/>
      <c r="O30" s="125"/>
      <c r="P30" s="78"/>
      <c r="Q30" s="78"/>
      <c r="R30" s="78"/>
      <c r="S30" s="78"/>
      <c r="T30" s="78"/>
      <c r="U30" s="78"/>
      <c r="V30" s="126">
        <v>4.0000000000000001E-3</v>
      </c>
      <c r="W30" s="78"/>
    </row>
    <row r="31" spans="1:36" ht="23.4" customHeight="1" thickBot="1" x14ac:dyDescent="0.35">
      <c r="D31" s="184" t="s">
        <v>19</v>
      </c>
      <c r="E31" s="27" t="s">
        <v>18</v>
      </c>
      <c r="F31" s="122"/>
      <c r="G31" s="123"/>
      <c r="H31" s="123"/>
      <c r="I31" s="123"/>
      <c r="J31" s="123"/>
      <c r="K31" s="123"/>
      <c r="L31" s="123"/>
      <c r="M31" s="123"/>
      <c r="N31" s="124">
        <v>1.2999999999999999E-2</v>
      </c>
      <c r="O31" s="125"/>
      <c r="P31" s="78"/>
      <c r="Q31" s="78"/>
      <c r="R31" s="78"/>
      <c r="S31" s="78"/>
      <c r="T31" s="78"/>
      <c r="U31" s="78"/>
      <c r="V31" s="78"/>
      <c r="W31" s="126">
        <v>1.2999999999999999E-2</v>
      </c>
    </row>
    <row r="32" spans="1:36" ht="23.4" customHeight="1" thickBot="1" x14ac:dyDescent="0.35">
      <c r="D32" s="193"/>
      <c r="E32" s="26" t="s">
        <v>17</v>
      </c>
      <c r="F32" s="122"/>
      <c r="G32" s="123"/>
      <c r="H32" s="123"/>
      <c r="I32" s="123"/>
      <c r="J32" s="123"/>
      <c r="K32" s="123"/>
      <c r="L32" s="123"/>
      <c r="M32" s="123"/>
      <c r="N32" s="124">
        <v>1E-3</v>
      </c>
      <c r="O32" s="125"/>
      <c r="P32" s="78"/>
      <c r="Q32" s="78"/>
      <c r="R32" s="78"/>
      <c r="S32" s="78"/>
      <c r="T32" s="78"/>
      <c r="U32" s="78"/>
      <c r="V32" s="78"/>
      <c r="W32" s="126">
        <v>1E-3</v>
      </c>
    </row>
    <row r="33" spans="3:23" ht="23.4" customHeight="1" thickBot="1" x14ac:dyDescent="0.35">
      <c r="D33" s="194" t="s">
        <v>16</v>
      </c>
      <c r="E33" s="195"/>
      <c r="F33" s="127"/>
      <c r="G33" s="128">
        <v>1250</v>
      </c>
      <c r="H33" s="128"/>
      <c r="I33" s="128">
        <v>520</v>
      </c>
      <c r="J33" s="128"/>
      <c r="K33" s="128"/>
      <c r="L33" s="128"/>
      <c r="M33" s="128"/>
      <c r="N33" s="128"/>
      <c r="O33" s="129"/>
      <c r="P33" s="76">
        <v>1250</v>
      </c>
      <c r="Q33" s="76"/>
      <c r="R33" s="76">
        <v>520</v>
      </c>
      <c r="S33" s="76"/>
      <c r="T33" s="76"/>
      <c r="U33" s="76"/>
      <c r="V33" s="76"/>
      <c r="W33" s="76"/>
    </row>
    <row r="34" spans="3:23" ht="23.4" customHeight="1" thickBot="1" x14ac:dyDescent="0.35">
      <c r="D34" s="194" t="s">
        <v>15</v>
      </c>
      <c r="E34" s="195"/>
      <c r="F34" s="130">
        <f t="shared" ref="F34:W34" si="11">F33/F13</f>
        <v>0</v>
      </c>
      <c r="G34" s="131">
        <f t="shared" si="11"/>
        <v>0.14308608058608058</v>
      </c>
      <c r="H34" s="131">
        <f t="shared" si="11"/>
        <v>0</v>
      </c>
      <c r="I34" s="131">
        <f t="shared" si="11"/>
        <v>1.1904761904761904E-2</v>
      </c>
      <c r="J34" s="131">
        <f t="shared" si="11"/>
        <v>0</v>
      </c>
      <c r="K34" s="131">
        <f t="shared" si="11"/>
        <v>0</v>
      </c>
      <c r="L34" s="131">
        <f t="shared" si="11"/>
        <v>0</v>
      </c>
      <c r="M34" s="131">
        <f t="shared" si="11"/>
        <v>0</v>
      </c>
      <c r="N34" s="131">
        <f t="shared" si="11"/>
        <v>0</v>
      </c>
      <c r="O34" s="132">
        <f t="shared" si="11"/>
        <v>0</v>
      </c>
      <c r="P34" s="77">
        <f t="shared" si="11"/>
        <v>2.8617216117216116E-2</v>
      </c>
      <c r="Q34" s="77">
        <f t="shared" si="11"/>
        <v>0</v>
      </c>
      <c r="R34" s="77">
        <f t="shared" si="11"/>
        <v>1.1904761904761904E-2</v>
      </c>
      <c r="S34" s="77">
        <f t="shared" si="11"/>
        <v>0</v>
      </c>
      <c r="T34" s="77">
        <f t="shared" si="11"/>
        <v>0</v>
      </c>
      <c r="U34" s="77">
        <f t="shared" si="11"/>
        <v>0</v>
      </c>
      <c r="V34" s="77">
        <f t="shared" si="11"/>
        <v>0</v>
      </c>
      <c r="W34" s="77">
        <f t="shared" si="11"/>
        <v>0</v>
      </c>
    </row>
    <row r="35" spans="3:23" ht="23.4" customHeight="1" thickBot="1" x14ac:dyDescent="0.35">
      <c r="D35" s="180" t="s">
        <v>14</v>
      </c>
      <c r="E35" s="181"/>
      <c r="F35" s="25"/>
      <c r="G35" s="24" t="s">
        <v>13</v>
      </c>
      <c r="H35" s="24"/>
      <c r="I35" s="24"/>
      <c r="J35" s="24"/>
      <c r="K35" s="24"/>
      <c r="L35" s="24"/>
      <c r="M35" s="24"/>
      <c r="N35" s="24"/>
      <c r="O35" s="66"/>
      <c r="P35" s="67" t="s">
        <v>13</v>
      </c>
      <c r="Q35" s="67"/>
      <c r="R35" s="67"/>
      <c r="S35" s="67"/>
      <c r="T35" s="67"/>
      <c r="U35" s="67"/>
      <c r="V35" s="67"/>
      <c r="W35" s="67"/>
    </row>
    <row r="36" spans="3:23" ht="23.4" customHeight="1" thickBot="1" x14ac:dyDescent="0.35">
      <c r="D36" s="182"/>
      <c r="E36" s="183"/>
      <c r="F36" s="23"/>
      <c r="G36" s="22"/>
      <c r="H36" s="22"/>
      <c r="I36" s="22"/>
      <c r="J36" s="22"/>
      <c r="K36" s="22"/>
      <c r="L36" s="22"/>
      <c r="M36" s="22"/>
      <c r="N36" s="22"/>
      <c r="O36" s="64"/>
      <c r="P36" s="65"/>
      <c r="Q36" s="65"/>
      <c r="R36" s="65"/>
      <c r="S36" s="65"/>
      <c r="T36" s="65"/>
      <c r="U36" s="65"/>
      <c r="V36" s="65"/>
      <c r="W36" s="65"/>
    </row>
    <row r="39" spans="3:23" ht="23.4" customHeight="1" x14ac:dyDescent="0.3">
      <c r="Q39" s="177" t="s">
        <v>141</v>
      </c>
      <c r="R39" s="177"/>
    </row>
    <row r="40" spans="3:23" ht="23.4" customHeight="1" x14ac:dyDescent="0.3">
      <c r="Q40" s="177"/>
      <c r="R40" s="177"/>
    </row>
    <row r="41" spans="3:23" ht="23.4" customHeight="1" x14ac:dyDescent="0.3">
      <c r="C41" s="168" t="s">
        <v>126</v>
      </c>
      <c r="D41" s="168"/>
      <c r="E41" s="153" t="s">
        <v>124</v>
      </c>
      <c r="F41" s="154"/>
      <c r="G41" s="154"/>
      <c r="H41" s="154"/>
      <c r="I41" s="155"/>
      <c r="J41" s="169" t="s">
        <v>125</v>
      </c>
      <c r="K41" s="169"/>
      <c r="L41" s="169"/>
      <c r="M41" s="169"/>
      <c r="N41" s="169"/>
      <c r="O41" s="169"/>
      <c r="P41" s="169"/>
      <c r="Q41" s="178" t="s">
        <v>145</v>
      </c>
      <c r="R41" s="178"/>
    </row>
    <row r="42" spans="3:23" ht="23.4" customHeight="1" x14ac:dyDescent="0.4">
      <c r="C42" s="168"/>
      <c r="D42" s="168"/>
      <c r="E42" s="159"/>
      <c r="F42" s="160"/>
      <c r="G42" s="160"/>
      <c r="H42" s="160"/>
      <c r="I42" s="161"/>
      <c r="J42" s="169"/>
      <c r="K42" s="169"/>
      <c r="L42" s="169"/>
      <c r="M42" s="169"/>
      <c r="N42" s="169"/>
      <c r="O42" s="169"/>
      <c r="P42" s="169"/>
      <c r="Q42" s="178"/>
      <c r="R42" s="178"/>
      <c r="S42" s="148" t="s">
        <v>144</v>
      </c>
    </row>
    <row r="43" spans="3:23" ht="23.4" customHeight="1" x14ac:dyDescent="0.3">
      <c r="C43" s="168" t="s">
        <v>126</v>
      </c>
      <c r="D43" s="168"/>
      <c r="E43" s="218" t="s">
        <v>130</v>
      </c>
      <c r="F43" s="219"/>
      <c r="G43" s="219"/>
      <c r="H43" s="219"/>
      <c r="I43" s="220"/>
      <c r="J43" s="169" t="s">
        <v>131</v>
      </c>
      <c r="K43" s="169"/>
      <c r="L43" s="169"/>
      <c r="M43" s="169"/>
      <c r="N43" s="169"/>
      <c r="O43" s="169"/>
      <c r="P43" s="169"/>
      <c r="Q43" s="178" t="s">
        <v>143</v>
      </c>
      <c r="R43" s="178"/>
    </row>
    <row r="44" spans="3:23" ht="23.4" customHeight="1" x14ac:dyDescent="0.3">
      <c r="C44" s="168"/>
      <c r="D44" s="168"/>
      <c r="E44" s="221"/>
      <c r="F44" s="222"/>
      <c r="G44" s="222"/>
      <c r="H44" s="222"/>
      <c r="I44" s="223"/>
      <c r="J44" s="169"/>
      <c r="K44" s="169"/>
      <c r="L44" s="169"/>
      <c r="M44" s="169"/>
      <c r="N44" s="169"/>
      <c r="O44" s="169"/>
      <c r="P44" s="169"/>
      <c r="Q44" s="178"/>
      <c r="R44" s="178"/>
    </row>
    <row r="45" spans="3:23" ht="23.4" customHeight="1" x14ac:dyDescent="0.3">
      <c r="C45" s="217" t="s">
        <v>127</v>
      </c>
      <c r="D45" s="217"/>
      <c r="E45" s="218" t="s">
        <v>128</v>
      </c>
      <c r="F45" s="219"/>
      <c r="G45" s="219"/>
      <c r="H45" s="219"/>
      <c r="I45" s="220"/>
      <c r="J45" s="169" t="s">
        <v>129</v>
      </c>
      <c r="K45" s="169"/>
      <c r="L45" s="169"/>
      <c r="M45" s="169"/>
      <c r="N45" s="169"/>
      <c r="O45" s="169"/>
      <c r="P45" s="169"/>
      <c r="Q45" s="178" t="s">
        <v>145</v>
      </c>
      <c r="R45" s="178"/>
    </row>
    <row r="46" spans="3:23" ht="23.4" customHeight="1" x14ac:dyDescent="0.3">
      <c r="C46" s="217"/>
      <c r="D46" s="217"/>
      <c r="E46" s="221"/>
      <c r="F46" s="222"/>
      <c r="G46" s="222"/>
      <c r="H46" s="222"/>
      <c r="I46" s="223"/>
      <c r="J46" s="169"/>
      <c r="K46" s="169"/>
      <c r="L46" s="169"/>
      <c r="M46" s="169"/>
      <c r="N46" s="169"/>
      <c r="O46" s="169"/>
      <c r="P46" s="169"/>
      <c r="Q46" s="178"/>
      <c r="R46" s="178"/>
      <c r="S46" t="s">
        <v>146</v>
      </c>
    </row>
    <row r="47" spans="3:23" ht="23.4" customHeight="1" x14ac:dyDescent="0.3">
      <c r="C47" s="168"/>
      <c r="D47" s="168"/>
      <c r="E47" s="224"/>
      <c r="F47" s="225"/>
      <c r="G47" s="225"/>
      <c r="H47" s="225"/>
      <c r="I47" s="226"/>
      <c r="J47" s="169"/>
      <c r="K47" s="169"/>
      <c r="L47" s="169"/>
      <c r="M47" s="169"/>
      <c r="N47" s="169"/>
      <c r="O47" s="169"/>
      <c r="P47" s="169"/>
      <c r="Q47" s="179"/>
      <c r="R47" s="179"/>
    </row>
    <row r="48" spans="3:23" ht="23.4" customHeight="1" x14ac:dyDescent="0.3">
      <c r="C48" s="168"/>
      <c r="D48" s="168"/>
      <c r="E48" s="227"/>
      <c r="F48" s="228"/>
      <c r="G48" s="228"/>
      <c r="H48" s="228"/>
      <c r="I48" s="229"/>
      <c r="J48" s="169"/>
      <c r="K48" s="169"/>
      <c r="L48" s="169"/>
      <c r="M48" s="169"/>
      <c r="N48" s="169"/>
      <c r="O48" s="169"/>
      <c r="P48" s="169"/>
      <c r="Q48" s="179"/>
      <c r="R48" s="179"/>
    </row>
    <row r="49" spans="3:18" ht="23.4" customHeight="1" x14ac:dyDescent="0.3">
      <c r="C49" s="168"/>
      <c r="D49" s="168"/>
      <c r="E49" s="224"/>
      <c r="F49" s="225"/>
      <c r="G49" s="225"/>
      <c r="H49" s="225"/>
      <c r="I49" s="226"/>
      <c r="J49" s="169"/>
      <c r="K49" s="169"/>
      <c r="L49" s="169"/>
      <c r="M49" s="169"/>
      <c r="N49" s="169"/>
      <c r="O49" s="169"/>
      <c r="P49" s="169"/>
      <c r="Q49" s="179"/>
      <c r="R49" s="179"/>
    </row>
    <row r="50" spans="3:18" ht="23.4" customHeight="1" x14ac:dyDescent="0.3">
      <c r="C50" s="168"/>
      <c r="D50" s="168"/>
      <c r="E50" s="227"/>
      <c r="F50" s="228"/>
      <c r="G50" s="228"/>
      <c r="H50" s="228"/>
      <c r="I50" s="229"/>
      <c r="J50" s="169"/>
      <c r="K50" s="169"/>
      <c r="L50" s="169"/>
      <c r="M50" s="169"/>
      <c r="N50" s="169"/>
      <c r="O50" s="169"/>
      <c r="P50" s="169"/>
      <c r="Q50" s="179"/>
      <c r="R50" s="179"/>
    </row>
  </sheetData>
  <mergeCells count="48">
    <mergeCell ref="J41:P42"/>
    <mergeCell ref="J45:P46"/>
    <mergeCell ref="J47:P48"/>
    <mergeCell ref="J49:P50"/>
    <mergeCell ref="C41:D42"/>
    <mergeCell ref="C43:D44"/>
    <mergeCell ref="J43:P44"/>
    <mergeCell ref="E41:I42"/>
    <mergeCell ref="C45:D46"/>
    <mergeCell ref="C47:D48"/>
    <mergeCell ref="C49:D50"/>
    <mergeCell ref="E43:I44"/>
    <mergeCell ref="E45:I46"/>
    <mergeCell ref="E47:I48"/>
    <mergeCell ref="E49:I50"/>
    <mergeCell ref="D4:E6"/>
    <mergeCell ref="F4:N4"/>
    <mergeCell ref="F5:I5"/>
    <mergeCell ref="J5:N5"/>
    <mergeCell ref="O4:W4"/>
    <mergeCell ref="O5:R5"/>
    <mergeCell ref="S5:W5"/>
    <mergeCell ref="D16:E16"/>
    <mergeCell ref="D17:E17"/>
    <mergeCell ref="D18:E18"/>
    <mergeCell ref="D11:E11"/>
    <mergeCell ref="D12:E12"/>
    <mergeCell ref="D13:E13"/>
    <mergeCell ref="D14:E14"/>
    <mergeCell ref="D15:E15"/>
    <mergeCell ref="D35:E36"/>
    <mergeCell ref="D23:D24"/>
    <mergeCell ref="D25:D26"/>
    <mergeCell ref="D19:E19"/>
    <mergeCell ref="D20:E20"/>
    <mergeCell ref="D21:E21"/>
    <mergeCell ref="D22:E22"/>
    <mergeCell ref="D27:D28"/>
    <mergeCell ref="D29:D30"/>
    <mergeCell ref="D31:D32"/>
    <mergeCell ref="D33:E33"/>
    <mergeCell ref="D34:E34"/>
    <mergeCell ref="Q39:R40"/>
    <mergeCell ref="Q43:R44"/>
    <mergeCell ref="Q45:R46"/>
    <mergeCell ref="Q47:R48"/>
    <mergeCell ref="Q49:R50"/>
    <mergeCell ref="Q41:R42"/>
  </mergeCells>
  <phoneticPr fontId="23" type="noConversion"/>
  <pageMargins left="0.7" right="0.7" top="0.75" bottom="0.75" header="0.3" footer="0.3"/>
  <pageSetup orientation="portrait" horizontalDpi="0" verticalDpi="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L42"/>
  <sheetViews>
    <sheetView tabSelected="1" topLeftCell="D21" zoomScale="55" zoomScaleNormal="55" workbookViewId="0">
      <selection activeCell="AJ48" sqref="AJ48"/>
    </sheetView>
  </sheetViews>
  <sheetFormatPr defaultRowHeight="28.5" customHeight="1" x14ac:dyDescent="0.3"/>
  <cols>
    <col min="2" max="2" width="10.6640625" bestFit="1" customWidth="1"/>
    <col min="3" max="3" width="14.44140625" style="1" bestFit="1" customWidth="1"/>
    <col min="4" max="35" width="9.5546875" customWidth="1"/>
    <col min="36" max="36" width="140.44140625" customWidth="1"/>
  </cols>
  <sheetData>
    <row r="1" spans="2:36" ht="28.5" customHeight="1" x14ac:dyDescent="0.3">
      <c r="B1" s="144" t="s">
        <v>122</v>
      </c>
    </row>
    <row r="2" spans="2:36" ht="31.5" customHeight="1" x14ac:dyDescent="0.3">
      <c r="B2" s="231" t="s">
        <v>12</v>
      </c>
      <c r="C2" s="231"/>
      <c r="D2" s="9">
        <v>45129</v>
      </c>
      <c r="E2" s="9">
        <v>45128</v>
      </c>
      <c r="F2" s="9">
        <v>45110</v>
      </c>
      <c r="G2" s="9">
        <v>45111</v>
      </c>
      <c r="H2" s="9">
        <v>45112</v>
      </c>
      <c r="I2" s="9">
        <v>45113</v>
      </c>
      <c r="J2" s="9">
        <v>45114</v>
      </c>
      <c r="K2" s="9">
        <v>45115</v>
      </c>
      <c r="L2" s="9">
        <v>45116</v>
      </c>
      <c r="M2" s="9">
        <v>45117</v>
      </c>
      <c r="N2" s="9">
        <v>45118</v>
      </c>
      <c r="O2" s="9">
        <v>45119</v>
      </c>
      <c r="P2" s="9">
        <v>45120</v>
      </c>
      <c r="Q2" s="9">
        <v>45121</v>
      </c>
      <c r="R2" s="9">
        <v>45122</v>
      </c>
      <c r="S2" s="9">
        <v>45123</v>
      </c>
      <c r="T2" s="9">
        <v>45124</v>
      </c>
      <c r="U2" s="9">
        <v>45125</v>
      </c>
      <c r="V2" s="9">
        <v>45126</v>
      </c>
      <c r="W2" s="9">
        <v>45127</v>
      </c>
      <c r="X2" s="9">
        <v>45128</v>
      </c>
      <c r="Y2" s="9">
        <v>45129</v>
      </c>
      <c r="Z2" s="9">
        <v>45130</v>
      </c>
      <c r="AA2" s="9">
        <v>45131</v>
      </c>
      <c r="AB2" s="9">
        <v>45132</v>
      </c>
      <c r="AC2" s="9">
        <v>45133</v>
      </c>
      <c r="AD2" s="9">
        <v>45134</v>
      </c>
      <c r="AE2" s="9">
        <v>45135</v>
      </c>
      <c r="AF2" s="9">
        <v>45136</v>
      </c>
      <c r="AG2" s="9">
        <v>45137</v>
      </c>
      <c r="AH2" s="9">
        <v>45138</v>
      </c>
      <c r="AI2" s="9">
        <v>45139</v>
      </c>
    </row>
    <row r="3" spans="2:36" ht="28.5" customHeight="1" x14ac:dyDescent="0.95">
      <c r="B3" s="232" t="s">
        <v>11</v>
      </c>
      <c r="C3" s="5" t="s">
        <v>3</v>
      </c>
      <c r="D3" s="4">
        <v>10000</v>
      </c>
      <c r="E3" s="4">
        <v>10000</v>
      </c>
      <c r="F3" s="4">
        <v>10000</v>
      </c>
      <c r="G3" s="4">
        <v>10000</v>
      </c>
      <c r="H3" s="4">
        <v>10000</v>
      </c>
      <c r="I3" s="4">
        <v>10000</v>
      </c>
      <c r="J3" s="4">
        <v>10000</v>
      </c>
      <c r="K3" s="4">
        <v>10000</v>
      </c>
      <c r="L3" s="4">
        <v>10000</v>
      </c>
      <c r="M3" s="4">
        <v>10000</v>
      </c>
      <c r="N3" s="4">
        <v>10000</v>
      </c>
      <c r="O3" s="4">
        <v>10000</v>
      </c>
      <c r="P3" s="4">
        <v>10000</v>
      </c>
      <c r="Q3" s="4">
        <v>10000</v>
      </c>
      <c r="R3" s="4">
        <v>10000</v>
      </c>
      <c r="S3" s="4">
        <v>10000</v>
      </c>
      <c r="T3" s="4">
        <v>10000</v>
      </c>
      <c r="U3" s="4">
        <v>10000</v>
      </c>
      <c r="V3" s="4">
        <v>10000</v>
      </c>
      <c r="W3" s="4">
        <v>10000</v>
      </c>
      <c r="X3" s="4">
        <v>10000</v>
      </c>
      <c r="Y3" s="4">
        <v>10000</v>
      </c>
      <c r="Z3" s="4">
        <v>10000</v>
      </c>
      <c r="AA3" s="4">
        <v>10000</v>
      </c>
      <c r="AB3" s="4">
        <v>10000</v>
      </c>
      <c r="AC3" s="4">
        <v>10000</v>
      </c>
      <c r="AD3" s="4">
        <v>10000</v>
      </c>
      <c r="AE3" s="4">
        <v>10000</v>
      </c>
      <c r="AF3" s="4">
        <v>10000</v>
      </c>
      <c r="AG3" s="4">
        <v>10000</v>
      </c>
      <c r="AH3" s="4">
        <v>10000</v>
      </c>
      <c r="AI3" s="4">
        <v>10000</v>
      </c>
      <c r="AJ3" s="233" t="s">
        <v>148</v>
      </c>
    </row>
    <row r="4" spans="2:36" ht="28.5" customHeight="1" x14ac:dyDescent="0.95">
      <c r="B4" s="232"/>
      <c r="C4" s="6" t="s">
        <v>2</v>
      </c>
      <c r="D4" s="4">
        <v>6000</v>
      </c>
      <c r="E4" s="4">
        <v>6000</v>
      </c>
      <c r="F4" s="4">
        <v>6000</v>
      </c>
      <c r="G4" s="4">
        <v>6000</v>
      </c>
      <c r="H4" s="4">
        <v>6000</v>
      </c>
      <c r="I4" s="4">
        <v>6000</v>
      </c>
      <c r="J4" s="4">
        <v>6000</v>
      </c>
      <c r="K4" s="4">
        <v>6000</v>
      </c>
      <c r="L4" s="4">
        <v>6000</v>
      </c>
      <c r="M4" s="4">
        <v>6000</v>
      </c>
      <c r="N4" s="4">
        <v>6000</v>
      </c>
      <c r="O4" s="4">
        <v>6000</v>
      </c>
      <c r="P4" s="4">
        <v>6000</v>
      </c>
      <c r="Q4" s="4">
        <v>6000</v>
      </c>
      <c r="R4" s="4">
        <v>6000</v>
      </c>
      <c r="S4" s="4">
        <v>6000</v>
      </c>
      <c r="T4" s="4">
        <v>6000</v>
      </c>
      <c r="U4" s="4">
        <v>6000</v>
      </c>
      <c r="V4" s="4">
        <v>6000</v>
      </c>
      <c r="W4" s="4">
        <v>6000</v>
      </c>
      <c r="X4" s="4">
        <v>6000</v>
      </c>
      <c r="Y4" s="4">
        <v>6000</v>
      </c>
      <c r="Z4" s="4">
        <v>6000</v>
      </c>
      <c r="AA4" s="4">
        <v>6000</v>
      </c>
      <c r="AB4" s="4">
        <v>6000</v>
      </c>
      <c r="AC4" s="4">
        <v>6000</v>
      </c>
      <c r="AD4" s="4">
        <v>6000</v>
      </c>
      <c r="AE4" s="4">
        <v>6000</v>
      </c>
      <c r="AF4" s="4">
        <v>6000</v>
      </c>
      <c r="AG4" s="4">
        <v>6000</v>
      </c>
      <c r="AH4" s="4">
        <v>6000</v>
      </c>
      <c r="AI4" s="4">
        <v>6000</v>
      </c>
      <c r="AJ4" s="234" t="s">
        <v>149</v>
      </c>
    </row>
    <row r="5" spans="2:36" ht="28.5" customHeight="1" x14ac:dyDescent="0.95">
      <c r="B5" s="232"/>
      <c r="C5" s="5" t="s">
        <v>1</v>
      </c>
      <c r="D5" s="4">
        <v>5000</v>
      </c>
      <c r="E5" s="4">
        <v>5000</v>
      </c>
      <c r="F5" s="4">
        <v>5000</v>
      </c>
      <c r="G5" s="4">
        <v>5000</v>
      </c>
      <c r="H5" s="4">
        <v>5000</v>
      </c>
      <c r="I5" s="4">
        <v>5000</v>
      </c>
      <c r="J5" s="4">
        <v>5000</v>
      </c>
      <c r="K5" s="4">
        <v>5000</v>
      </c>
      <c r="L5" s="4">
        <v>5000</v>
      </c>
      <c r="M5" s="4">
        <v>5000</v>
      </c>
      <c r="N5" s="4">
        <v>5000</v>
      </c>
      <c r="O5" s="4">
        <v>5000</v>
      </c>
      <c r="P5" s="4">
        <v>5000</v>
      </c>
      <c r="Q5" s="4">
        <v>5000</v>
      </c>
      <c r="R5" s="4">
        <v>5000</v>
      </c>
      <c r="S5" s="4">
        <v>5000</v>
      </c>
      <c r="T5" s="4">
        <v>5000</v>
      </c>
      <c r="U5" s="4">
        <v>5000</v>
      </c>
      <c r="V5" s="4">
        <v>5000</v>
      </c>
      <c r="W5" s="4">
        <v>5000</v>
      </c>
      <c r="X5" s="4">
        <v>5000</v>
      </c>
      <c r="Y5" s="4">
        <v>5000</v>
      </c>
      <c r="Z5" s="4">
        <v>5000</v>
      </c>
      <c r="AA5" s="4">
        <v>5000</v>
      </c>
      <c r="AB5" s="4">
        <v>5000</v>
      </c>
      <c r="AC5" s="4">
        <v>5000</v>
      </c>
      <c r="AD5" s="4">
        <v>5000</v>
      </c>
      <c r="AE5" s="4">
        <v>5000</v>
      </c>
      <c r="AF5" s="4">
        <v>5000</v>
      </c>
      <c r="AG5" s="4">
        <v>5000</v>
      </c>
      <c r="AH5" s="4">
        <v>5000</v>
      </c>
      <c r="AI5" s="4">
        <v>5000</v>
      </c>
      <c r="AJ5" s="234" t="s">
        <v>150</v>
      </c>
    </row>
    <row r="6" spans="2:36" ht="28.5" customHeight="1" x14ac:dyDescent="0.95">
      <c r="B6" s="232"/>
      <c r="C6" s="8" t="s">
        <v>0</v>
      </c>
      <c r="D6" s="7">
        <v>0.5</v>
      </c>
      <c r="E6" s="7">
        <v>0.5</v>
      </c>
      <c r="F6" s="7">
        <v>0.5</v>
      </c>
      <c r="G6" s="7">
        <v>0.5</v>
      </c>
      <c r="H6" s="7">
        <v>0.5</v>
      </c>
      <c r="I6" s="7">
        <v>0.5</v>
      </c>
      <c r="J6" s="7">
        <v>0.5</v>
      </c>
      <c r="K6" s="7">
        <v>0.5</v>
      </c>
      <c r="L6" s="7">
        <v>0.5</v>
      </c>
      <c r="M6" s="7">
        <v>0.5</v>
      </c>
      <c r="N6" s="7">
        <v>0.5</v>
      </c>
      <c r="O6" s="7">
        <v>0.5</v>
      </c>
      <c r="P6" s="7">
        <v>0.5</v>
      </c>
      <c r="Q6" s="7">
        <v>0.5</v>
      </c>
      <c r="R6" s="7">
        <v>0.5</v>
      </c>
      <c r="S6" s="7">
        <v>0.5</v>
      </c>
      <c r="T6" s="7">
        <v>0.5</v>
      </c>
      <c r="U6" s="7">
        <v>0.5</v>
      </c>
      <c r="V6" s="7">
        <v>0.5</v>
      </c>
      <c r="W6" s="7">
        <v>0.5</v>
      </c>
      <c r="X6" s="7">
        <v>0.5</v>
      </c>
      <c r="Y6" s="7">
        <v>0.5</v>
      </c>
      <c r="Z6" s="7">
        <v>0.5</v>
      </c>
      <c r="AA6" s="7">
        <v>0.5</v>
      </c>
      <c r="AB6" s="7">
        <v>0.5</v>
      </c>
      <c r="AC6" s="7">
        <v>0.5</v>
      </c>
      <c r="AD6" s="7">
        <v>0.5</v>
      </c>
      <c r="AE6" s="7">
        <v>0.5</v>
      </c>
      <c r="AF6" s="7">
        <v>0.5</v>
      </c>
      <c r="AG6" s="7">
        <v>0.5</v>
      </c>
      <c r="AH6" s="7">
        <v>0.5</v>
      </c>
      <c r="AI6" s="7">
        <v>0.5</v>
      </c>
      <c r="AJ6" s="234"/>
    </row>
    <row r="7" spans="2:36" ht="28.5" customHeight="1" x14ac:dyDescent="0.95">
      <c r="B7" s="232" t="s">
        <v>10</v>
      </c>
      <c r="C7" s="5" t="s">
        <v>3</v>
      </c>
      <c r="D7" s="4">
        <v>10000</v>
      </c>
      <c r="E7" s="4">
        <v>10000</v>
      </c>
      <c r="F7" s="4">
        <v>10000</v>
      </c>
      <c r="G7" s="4">
        <v>10000</v>
      </c>
      <c r="H7" s="4">
        <v>10000</v>
      </c>
      <c r="I7" s="4">
        <v>10000</v>
      </c>
      <c r="J7" s="4">
        <v>10000</v>
      </c>
      <c r="K7" s="4">
        <v>10000</v>
      </c>
      <c r="L7" s="4">
        <v>10000</v>
      </c>
      <c r="M7" s="4">
        <v>10000</v>
      </c>
      <c r="N7" s="4">
        <v>10000</v>
      </c>
      <c r="O7" s="4">
        <v>10000</v>
      </c>
      <c r="P7" s="4">
        <v>10000</v>
      </c>
      <c r="Q7" s="4">
        <v>10000</v>
      </c>
      <c r="R7" s="4">
        <v>10000</v>
      </c>
      <c r="S7" s="4">
        <v>10000</v>
      </c>
      <c r="T7" s="4">
        <v>10000</v>
      </c>
      <c r="U7" s="4">
        <v>10000</v>
      </c>
      <c r="V7" s="4">
        <v>10000</v>
      </c>
      <c r="W7" s="4">
        <v>10000</v>
      </c>
      <c r="X7" s="4">
        <v>10000</v>
      </c>
      <c r="Y7" s="4">
        <v>10000</v>
      </c>
      <c r="Z7" s="4">
        <v>10000</v>
      </c>
      <c r="AA7" s="4">
        <v>10000</v>
      </c>
      <c r="AB7" s="4">
        <v>10000</v>
      </c>
      <c r="AC7" s="4">
        <v>10000</v>
      </c>
      <c r="AD7" s="4">
        <v>10000</v>
      </c>
      <c r="AE7" s="4">
        <v>10000</v>
      </c>
      <c r="AF7" s="4">
        <v>10000</v>
      </c>
      <c r="AG7" s="4">
        <v>10000</v>
      </c>
      <c r="AH7" s="4">
        <v>10000</v>
      </c>
      <c r="AI7" s="4">
        <v>10000</v>
      </c>
      <c r="AJ7" s="234" t="s">
        <v>151</v>
      </c>
    </row>
    <row r="8" spans="2:36" ht="28.5" customHeight="1" x14ac:dyDescent="0.95">
      <c r="B8" s="232"/>
      <c r="C8" s="6" t="s">
        <v>2</v>
      </c>
      <c r="D8" s="4">
        <v>6000</v>
      </c>
      <c r="E8" s="4">
        <v>6000</v>
      </c>
      <c r="F8" s="4">
        <v>6000</v>
      </c>
      <c r="G8" s="4">
        <v>6000</v>
      </c>
      <c r="H8" s="4">
        <v>6000</v>
      </c>
      <c r="I8" s="4">
        <v>6000</v>
      </c>
      <c r="J8" s="4">
        <v>6000</v>
      </c>
      <c r="K8" s="4">
        <v>6000</v>
      </c>
      <c r="L8" s="4">
        <v>6000</v>
      </c>
      <c r="M8" s="4">
        <v>6000</v>
      </c>
      <c r="N8" s="4">
        <v>6000</v>
      </c>
      <c r="O8" s="4">
        <v>6000</v>
      </c>
      <c r="P8" s="4">
        <v>6000</v>
      </c>
      <c r="Q8" s="4">
        <v>6000</v>
      </c>
      <c r="R8" s="4">
        <v>6000</v>
      </c>
      <c r="S8" s="4">
        <v>6000</v>
      </c>
      <c r="T8" s="4">
        <v>6000</v>
      </c>
      <c r="U8" s="4">
        <v>6000</v>
      </c>
      <c r="V8" s="4">
        <v>6000</v>
      </c>
      <c r="W8" s="4">
        <v>6000</v>
      </c>
      <c r="X8" s="4">
        <v>6000</v>
      </c>
      <c r="Y8" s="4">
        <v>6000</v>
      </c>
      <c r="Z8" s="4">
        <v>6000</v>
      </c>
      <c r="AA8" s="4">
        <v>6000</v>
      </c>
      <c r="AB8" s="4">
        <v>6000</v>
      </c>
      <c r="AC8" s="4">
        <v>6000</v>
      </c>
      <c r="AD8" s="4">
        <v>6000</v>
      </c>
      <c r="AE8" s="4">
        <v>6000</v>
      </c>
      <c r="AF8" s="4">
        <v>6000</v>
      </c>
      <c r="AG8" s="4">
        <v>6000</v>
      </c>
      <c r="AH8" s="4">
        <v>6000</v>
      </c>
      <c r="AI8" s="4">
        <v>6000</v>
      </c>
      <c r="AJ8" s="234" t="s">
        <v>152</v>
      </c>
    </row>
    <row r="9" spans="2:36" ht="28.5" customHeight="1" x14ac:dyDescent="0.95">
      <c r="B9" s="232"/>
      <c r="C9" s="5" t="s">
        <v>1</v>
      </c>
      <c r="D9" s="4">
        <v>5000</v>
      </c>
      <c r="E9" s="4">
        <v>5000</v>
      </c>
      <c r="F9" s="4">
        <v>5000</v>
      </c>
      <c r="G9" s="4">
        <v>5000</v>
      </c>
      <c r="H9" s="4">
        <v>5000</v>
      </c>
      <c r="I9" s="4">
        <v>5000</v>
      </c>
      <c r="J9" s="4">
        <v>5000</v>
      </c>
      <c r="K9" s="4">
        <v>5000</v>
      </c>
      <c r="L9" s="4">
        <v>5000</v>
      </c>
      <c r="M9" s="4">
        <v>5000</v>
      </c>
      <c r="N9" s="4">
        <v>5000</v>
      </c>
      <c r="O9" s="4">
        <v>5000</v>
      </c>
      <c r="P9" s="4">
        <v>5000</v>
      </c>
      <c r="Q9" s="4">
        <v>5000</v>
      </c>
      <c r="R9" s="4">
        <v>5000</v>
      </c>
      <c r="S9" s="4">
        <v>5000</v>
      </c>
      <c r="T9" s="4">
        <v>5000</v>
      </c>
      <c r="U9" s="4">
        <v>5000</v>
      </c>
      <c r="V9" s="4">
        <v>5000</v>
      </c>
      <c r="W9" s="4">
        <v>5000</v>
      </c>
      <c r="X9" s="4">
        <v>5000</v>
      </c>
      <c r="Y9" s="4">
        <v>5000</v>
      </c>
      <c r="Z9" s="4">
        <v>5000</v>
      </c>
      <c r="AA9" s="4">
        <v>5000</v>
      </c>
      <c r="AB9" s="4">
        <v>5000</v>
      </c>
      <c r="AC9" s="4">
        <v>5000</v>
      </c>
      <c r="AD9" s="4">
        <v>5000</v>
      </c>
      <c r="AE9" s="4">
        <v>5000</v>
      </c>
      <c r="AF9" s="4">
        <v>5000</v>
      </c>
      <c r="AG9" s="4">
        <v>5000</v>
      </c>
      <c r="AH9" s="4">
        <v>5000</v>
      </c>
      <c r="AI9" s="4">
        <v>5000</v>
      </c>
      <c r="AJ9" s="234" t="s">
        <v>153</v>
      </c>
    </row>
    <row r="10" spans="2:36" ht="28.5" customHeight="1" x14ac:dyDescent="0.95">
      <c r="B10" s="232"/>
      <c r="C10" s="8" t="s">
        <v>0</v>
      </c>
      <c r="D10" s="7">
        <v>0.5</v>
      </c>
      <c r="E10" s="7">
        <v>0.5</v>
      </c>
      <c r="F10" s="7">
        <v>0.5</v>
      </c>
      <c r="G10" s="7">
        <v>0.5</v>
      </c>
      <c r="H10" s="7">
        <v>0.5</v>
      </c>
      <c r="I10" s="7">
        <v>0.5</v>
      </c>
      <c r="J10" s="7">
        <v>0.5</v>
      </c>
      <c r="K10" s="7">
        <v>0.5</v>
      </c>
      <c r="L10" s="7">
        <v>0.5</v>
      </c>
      <c r="M10" s="7">
        <v>0.5</v>
      </c>
      <c r="N10" s="7">
        <v>0.5</v>
      </c>
      <c r="O10" s="7">
        <v>0.5</v>
      </c>
      <c r="P10" s="7">
        <v>0.5</v>
      </c>
      <c r="Q10" s="7">
        <v>0.5</v>
      </c>
      <c r="R10" s="7">
        <v>0.5</v>
      </c>
      <c r="S10" s="7">
        <v>0.5</v>
      </c>
      <c r="T10" s="7">
        <v>0.5</v>
      </c>
      <c r="U10" s="7">
        <v>0.5</v>
      </c>
      <c r="V10" s="7">
        <v>0.5</v>
      </c>
      <c r="W10" s="7">
        <v>0.5</v>
      </c>
      <c r="X10" s="7">
        <v>0.5</v>
      </c>
      <c r="Y10" s="7">
        <v>0.5</v>
      </c>
      <c r="Z10" s="7">
        <v>0.5</v>
      </c>
      <c r="AA10" s="7">
        <v>0.5</v>
      </c>
      <c r="AB10" s="7">
        <v>0.5</v>
      </c>
      <c r="AC10" s="7">
        <v>0.5</v>
      </c>
      <c r="AD10" s="7">
        <v>0.5</v>
      </c>
      <c r="AE10" s="7">
        <v>0.5</v>
      </c>
      <c r="AF10" s="7">
        <v>0.5</v>
      </c>
      <c r="AG10" s="7">
        <v>0.5</v>
      </c>
      <c r="AH10" s="7">
        <v>0.5</v>
      </c>
      <c r="AI10" s="7">
        <v>0.5</v>
      </c>
      <c r="AJ10" s="234"/>
    </row>
    <row r="11" spans="2:36" ht="28.5" customHeight="1" x14ac:dyDescent="0.95">
      <c r="B11" s="232" t="s">
        <v>9</v>
      </c>
      <c r="C11" s="5" t="s">
        <v>3</v>
      </c>
      <c r="D11" s="4">
        <v>10000</v>
      </c>
      <c r="E11" s="4">
        <v>10000</v>
      </c>
      <c r="F11" s="4">
        <v>10000</v>
      </c>
      <c r="G11" s="4">
        <v>10000</v>
      </c>
      <c r="H11" s="4">
        <v>10000</v>
      </c>
      <c r="I11" s="4">
        <v>10000</v>
      </c>
      <c r="J11" s="4">
        <v>10000</v>
      </c>
      <c r="K11" s="4">
        <v>10000</v>
      </c>
      <c r="L11" s="4">
        <v>10000</v>
      </c>
      <c r="M11" s="4">
        <v>10000</v>
      </c>
      <c r="N11" s="4">
        <v>10000</v>
      </c>
      <c r="O11" s="4">
        <v>10000</v>
      </c>
      <c r="P11" s="4">
        <v>10000</v>
      </c>
      <c r="Q11" s="4">
        <v>10000</v>
      </c>
      <c r="R11" s="4">
        <v>10000</v>
      </c>
      <c r="S11" s="4">
        <v>10000</v>
      </c>
      <c r="T11" s="4">
        <v>10000</v>
      </c>
      <c r="U11" s="4">
        <v>10000</v>
      </c>
      <c r="V11" s="4">
        <v>10000</v>
      </c>
      <c r="W11" s="4">
        <v>10000</v>
      </c>
      <c r="X11" s="4">
        <v>10000</v>
      </c>
      <c r="Y11" s="4">
        <v>10000</v>
      </c>
      <c r="Z11" s="4">
        <v>10000</v>
      </c>
      <c r="AA11" s="4">
        <v>10000</v>
      </c>
      <c r="AB11" s="4">
        <v>10000</v>
      </c>
      <c r="AC11" s="4">
        <v>10000</v>
      </c>
      <c r="AD11" s="4">
        <v>10000</v>
      </c>
      <c r="AE11" s="4">
        <v>10000</v>
      </c>
      <c r="AF11" s="4">
        <v>10000</v>
      </c>
      <c r="AG11" s="4">
        <v>10000</v>
      </c>
      <c r="AH11" s="4">
        <v>10000</v>
      </c>
      <c r="AI11" s="4">
        <v>10000</v>
      </c>
      <c r="AJ11" s="233" t="s">
        <v>148</v>
      </c>
    </row>
    <row r="12" spans="2:36" ht="28.5" customHeight="1" x14ac:dyDescent="0.95">
      <c r="B12" s="232"/>
      <c r="C12" s="6" t="s">
        <v>2</v>
      </c>
      <c r="D12" s="4">
        <v>6000</v>
      </c>
      <c r="E12" s="4">
        <v>6000</v>
      </c>
      <c r="F12" s="4">
        <v>6000</v>
      </c>
      <c r="G12" s="4">
        <v>6000</v>
      </c>
      <c r="H12" s="4">
        <v>6000</v>
      </c>
      <c r="I12" s="4">
        <v>6000</v>
      </c>
      <c r="J12" s="4">
        <v>6000</v>
      </c>
      <c r="K12" s="4">
        <v>6000</v>
      </c>
      <c r="L12" s="4">
        <v>6000</v>
      </c>
      <c r="M12" s="4">
        <v>6000</v>
      </c>
      <c r="N12" s="4">
        <v>6000</v>
      </c>
      <c r="O12" s="4">
        <v>6000</v>
      </c>
      <c r="P12" s="4">
        <v>6000</v>
      </c>
      <c r="Q12" s="4">
        <v>6000</v>
      </c>
      <c r="R12" s="4">
        <v>6000</v>
      </c>
      <c r="S12" s="4">
        <v>6000</v>
      </c>
      <c r="T12" s="4">
        <v>6000</v>
      </c>
      <c r="U12" s="4">
        <v>6000</v>
      </c>
      <c r="V12" s="4">
        <v>6000</v>
      </c>
      <c r="W12" s="4">
        <v>6000</v>
      </c>
      <c r="X12" s="4">
        <v>6000</v>
      </c>
      <c r="Y12" s="4">
        <v>6000</v>
      </c>
      <c r="Z12" s="4">
        <v>6000</v>
      </c>
      <c r="AA12" s="4">
        <v>6000</v>
      </c>
      <c r="AB12" s="4">
        <v>6000</v>
      </c>
      <c r="AC12" s="4">
        <v>6000</v>
      </c>
      <c r="AD12" s="4">
        <v>6000</v>
      </c>
      <c r="AE12" s="4">
        <v>6000</v>
      </c>
      <c r="AF12" s="4">
        <v>6000</v>
      </c>
      <c r="AG12" s="4">
        <v>6000</v>
      </c>
      <c r="AH12" s="4">
        <v>6000</v>
      </c>
      <c r="AI12" s="4">
        <v>6000</v>
      </c>
      <c r="AJ12" s="234" t="s">
        <v>154</v>
      </c>
    </row>
    <row r="13" spans="2:36" ht="28.5" customHeight="1" x14ac:dyDescent="0.95">
      <c r="B13" s="232"/>
      <c r="C13" s="5" t="s">
        <v>1</v>
      </c>
      <c r="D13" s="4">
        <v>5000</v>
      </c>
      <c r="E13" s="4">
        <v>5000</v>
      </c>
      <c r="F13" s="4">
        <v>5000</v>
      </c>
      <c r="G13" s="4">
        <v>5000</v>
      </c>
      <c r="H13" s="4">
        <v>5000</v>
      </c>
      <c r="I13" s="4">
        <v>5000</v>
      </c>
      <c r="J13" s="4">
        <v>5000</v>
      </c>
      <c r="K13" s="4">
        <v>5000</v>
      </c>
      <c r="L13" s="4">
        <v>5000</v>
      </c>
      <c r="M13" s="4">
        <v>5000</v>
      </c>
      <c r="N13" s="4">
        <v>5000</v>
      </c>
      <c r="O13" s="4">
        <v>5000</v>
      </c>
      <c r="P13" s="4">
        <v>5000</v>
      </c>
      <c r="Q13" s="4">
        <v>5000</v>
      </c>
      <c r="R13" s="4">
        <v>5000</v>
      </c>
      <c r="S13" s="4">
        <v>5000</v>
      </c>
      <c r="T13" s="4">
        <v>5000</v>
      </c>
      <c r="U13" s="4">
        <v>5000</v>
      </c>
      <c r="V13" s="4">
        <v>5000</v>
      </c>
      <c r="W13" s="4">
        <v>5000</v>
      </c>
      <c r="X13" s="4">
        <v>5000</v>
      </c>
      <c r="Y13" s="4">
        <v>5000</v>
      </c>
      <c r="Z13" s="4">
        <v>5000</v>
      </c>
      <c r="AA13" s="4">
        <v>5000</v>
      </c>
      <c r="AB13" s="4">
        <v>5000</v>
      </c>
      <c r="AC13" s="4">
        <v>5000</v>
      </c>
      <c r="AD13" s="4">
        <v>5000</v>
      </c>
      <c r="AE13" s="4">
        <v>5000</v>
      </c>
      <c r="AF13" s="4">
        <v>5000</v>
      </c>
      <c r="AG13" s="4">
        <v>5000</v>
      </c>
      <c r="AH13" s="4">
        <v>5000</v>
      </c>
      <c r="AI13" s="4">
        <v>5000</v>
      </c>
      <c r="AJ13" s="234" t="s">
        <v>155</v>
      </c>
    </row>
    <row r="14" spans="2:36" ht="28.5" customHeight="1" x14ac:dyDescent="0.95">
      <c r="B14" s="232"/>
      <c r="C14" s="8" t="s">
        <v>0</v>
      </c>
      <c r="D14" s="7">
        <v>0.5</v>
      </c>
      <c r="E14" s="7">
        <v>0.5</v>
      </c>
      <c r="F14" s="7">
        <v>0.5</v>
      </c>
      <c r="G14" s="7">
        <v>0.5</v>
      </c>
      <c r="H14" s="7">
        <v>0.5</v>
      </c>
      <c r="I14" s="7">
        <v>0.5</v>
      </c>
      <c r="J14" s="7">
        <v>0.5</v>
      </c>
      <c r="K14" s="7">
        <v>0.5</v>
      </c>
      <c r="L14" s="7">
        <v>0.5</v>
      </c>
      <c r="M14" s="7">
        <v>0.5</v>
      </c>
      <c r="N14" s="7">
        <v>0.5</v>
      </c>
      <c r="O14" s="7">
        <v>0.5</v>
      </c>
      <c r="P14" s="7">
        <v>0.5</v>
      </c>
      <c r="Q14" s="7">
        <v>0.5</v>
      </c>
      <c r="R14" s="7">
        <v>0.5</v>
      </c>
      <c r="S14" s="7">
        <v>0.5</v>
      </c>
      <c r="T14" s="7">
        <v>0.5</v>
      </c>
      <c r="U14" s="7">
        <v>0.5</v>
      </c>
      <c r="V14" s="7">
        <v>0.5</v>
      </c>
      <c r="W14" s="7">
        <v>0.5</v>
      </c>
      <c r="X14" s="7">
        <v>0.5</v>
      </c>
      <c r="Y14" s="7">
        <v>0.5</v>
      </c>
      <c r="Z14" s="7">
        <v>0.5</v>
      </c>
      <c r="AA14" s="7">
        <v>0.5</v>
      </c>
      <c r="AB14" s="7">
        <v>0.5</v>
      </c>
      <c r="AC14" s="7">
        <v>0.5</v>
      </c>
      <c r="AD14" s="7">
        <v>0.5</v>
      </c>
      <c r="AE14" s="7">
        <v>0.5</v>
      </c>
      <c r="AF14" s="7">
        <v>0.5</v>
      </c>
      <c r="AG14" s="7">
        <v>0.5</v>
      </c>
      <c r="AH14" s="7">
        <v>0.5</v>
      </c>
      <c r="AI14" s="7">
        <v>0.5</v>
      </c>
      <c r="AJ14" s="234"/>
    </row>
    <row r="15" spans="2:36" ht="28.5" customHeight="1" x14ac:dyDescent="0.95">
      <c r="B15" s="232" t="s">
        <v>8</v>
      </c>
      <c r="C15" s="5" t="s">
        <v>3</v>
      </c>
      <c r="D15" s="4">
        <v>10000</v>
      </c>
      <c r="E15" s="4">
        <v>10000</v>
      </c>
      <c r="F15" s="4">
        <v>10000</v>
      </c>
      <c r="G15" s="4">
        <v>10000</v>
      </c>
      <c r="H15" s="4">
        <v>10000</v>
      </c>
      <c r="I15" s="4">
        <v>10000</v>
      </c>
      <c r="J15" s="4">
        <v>10000</v>
      </c>
      <c r="K15" s="4">
        <v>10000</v>
      </c>
      <c r="L15" s="4">
        <v>10000</v>
      </c>
      <c r="M15" s="4">
        <v>10000</v>
      </c>
      <c r="N15" s="4">
        <v>10000</v>
      </c>
      <c r="O15" s="4">
        <v>10000</v>
      </c>
      <c r="P15" s="4">
        <v>10000</v>
      </c>
      <c r="Q15" s="4">
        <v>10000</v>
      </c>
      <c r="R15" s="4">
        <v>10000</v>
      </c>
      <c r="S15" s="4">
        <v>10000</v>
      </c>
      <c r="T15" s="4">
        <v>10000</v>
      </c>
      <c r="U15" s="4">
        <v>10000</v>
      </c>
      <c r="V15" s="4">
        <v>10000</v>
      </c>
      <c r="W15" s="4">
        <v>10000</v>
      </c>
      <c r="X15" s="4">
        <v>10000</v>
      </c>
      <c r="Y15" s="4">
        <v>10000</v>
      </c>
      <c r="Z15" s="4">
        <v>10000</v>
      </c>
      <c r="AA15" s="4">
        <v>10000</v>
      </c>
      <c r="AB15" s="4">
        <v>10000</v>
      </c>
      <c r="AC15" s="4">
        <v>10000</v>
      </c>
      <c r="AD15" s="4">
        <v>10000</v>
      </c>
      <c r="AE15" s="4">
        <v>10000</v>
      </c>
      <c r="AF15" s="4">
        <v>10000</v>
      </c>
      <c r="AG15" s="4">
        <v>10000</v>
      </c>
      <c r="AH15" s="4">
        <v>10000</v>
      </c>
      <c r="AI15" s="4">
        <v>10000</v>
      </c>
      <c r="AJ15" s="233" t="s">
        <v>148</v>
      </c>
    </row>
    <row r="16" spans="2:36" ht="28.5" customHeight="1" x14ac:dyDescent="0.95">
      <c r="B16" s="232"/>
      <c r="C16" s="6" t="s">
        <v>2</v>
      </c>
      <c r="D16" s="4">
        <v>6000</v>
      </c>
      <c r="E16" s="4">
        <v>6000</v>
      </c>
      <c r="F16" s="4">
        <v>6000</v>
      </c>
      <c r="G16" s="4">
        <v>6000</v>
      </c>
      <c r="H16" s="4">
        <v>6000</v>
      </c>
      <c r="I16" s="4">
        <v>6000</v>
      </c>
      <c r="J16" s="4">
        <v>6000</v>
      </c>
      <c r="K16" s="4">
        <v>6000</v>
      </c>
      <c r="L16" s="4">
        <v>6000</v>
      </c>
      <c r="M16" s="4">
        <v>6000</v>
      </c>
      <c r="N16" s="4">
        <v>6000</v>
      </c>
      <c r="O16" s="4">
        <v>6000</v>
      </c>
      <c r="P16" s="4">
        <v>6000</v>
      </c>
      <c r="Q16" s="4">
        <v>6000</v>
      </c>
      <c r="R16" s="4">
        <v>6000</v>
      </c>
      <c r="S16" s="4">
        <v>6000</v>
      </c>
      <c r="T16" s="4">
        <v>6000</v>
      </c>
      <c r="U16" s="4">
        <v>6000</v>
      </c>
      <c r="V16" s="4">
        <v>6000</v>
      </c>
      <c r="W16" s="4">
        <v>6000</v>
      </c>
      <c r="X16" s="4">
        <v>6000</v>
      </c>
      <c r="Y16" s="4">
        <v>6000</v>
      </c>
      <c r="Z16" s="4">
        <v>6000</v>
      </c>
      <c r="AA16" s="4">
        <v>6000</v>
      </c>
      <c r="AB16" s="4">
        <v>6000</v>
      </c>
      <c r="AC16" s="4">
        <v>6000</v>
      </c>
      <c r="AD16" s="4">
        <v>6000</v>
      </c>
      <c r="AE16" s="4">
        <v>6000</v>
      </c>
      <c r="AF16" s="4">
        <v>6000</v>
      </c>
      <c r="AG16" s="4">
        <v>6000</v>
      </c>
      <c r="AH16" s="4">
        <v>6000</v>
      </c>
      <c r="AI16" s="4">
        <v>6000</v>
      </c>
      <c r="AJ16" s="234" t="s">
        <v>156</v>
      </c>
    </row>
    <row r="17" spans="2:36" ht="28.5" customHeight="1" x14ac:dyDescent="0.95">
      <c r="B17" s="232"/>
      <c r="C17" s="5" t="s">
        <v>1</v>
      </c>
      <c r="D17" s="4">
        <v>5000</v>
      </c>
      <c r="E17" s="4">
        <v>5000</v>
      </c>
      <c r="F17" s="4">
        <v>5000</v>
      </c>
      <c r="G17" s="4">
        <v>5000</v>
      </c>
      <c r="H17" s="4">
        <v>5000</v>
      </c>
      <c r="I17" s="4">
        <v>5000</v>
      </c>
      <c r="J17" s="4">
        <v>5000</v>
      </c>
      <c r="K17" s="4">
        <v>5000</v>
      </c>
      <c r="L17" s="4">
        <v>5000</v>
      </c>
      <c r="M17" s="4">
        <v>5000</v>
      </c>
      <c r="N17" s="4">
        <v>5000</v>
      </c>
      <c r="O17" s="4">
        <v>5000</v>
      </c>
      <c r="P17" s="4">
        <v>5000</v>
      </c>
      <c r="Q17" s="4">
        <v>5000</v>
      </c>
      <c r="R17" s="4">
        <v>5000</v>
      </c>
      <c r="S17" s="4">
        <v>5000</v>
      </c>
      <c r="T17" s="4">
        <v>5000</v>
      </c>
      <c r="U17" s="4">
        <v>5000</v>
      </c>
      <c r="V17" s="4">
        <v>5000</v>
      </c>
      <c r="W17" s="4">
        <v>5000</v>
      </c>
      <c r="X17" s="4">
        <v>5000</v>
      </c>
      <c r="Y17" s="4">
        <v>5000</v>
      </c>
      <c r="Z17" s="4">
        <v>5000</v>
      </c>
      <c r="AA17" s="4">
        <v>5000</v>
      </c>
      <c r="AB17" s="4">
        <v>5000</v>
      </c>
      <c r="AC17" s="4">
        <v>5000</v>
      </c>
      <c r="AD17" s="4">
        <v>5000</v>
      </c>
      <c r="AE17" s="4">
        <v>5000</v>
      </c>
      <c r="AF17" s="4">
        <v>5000</v>
      </c>
      <c r="AG17" s="4">
        <v>5000</v>
      </c>
      <c r="AH17" s="4">
        <v>5000</v>
      </c>
      <c r="AI17" s="4">
        <v>5000</v>
      </c>
      <c r="AJ17" s="234" t="s">
        <v>157</v>
      </c>
    </row>
    <row r="18" spans="2:36" ht="28.5" customHeight="1" x14ac:dyDescent="0.95">
      <c r="B18" s="232"/>
      <c r="C18" s="8" t="s">
        <v>0</v>
      </c>
      <c r="D18" s="7">
        <v>0.5</v>
      </c>
      <c r="E18" s="7">
        <v>0.5</v>
      </c>
      <c r="F18" s="7">
        <v>0.5</v>
      </c>
      <c r="G18" s="7">
        <v>0.5</v>
      </c>
      <c r="H18" s="7">
        <v>0.5</v>
      </c>
      <c r="I18" s="7">
        <v>0.5</v>
      </c>
      <c r="J18" s="7">
        <v>0.5</v>
      </c>
      <c r="K18" s="7">
        <v>0.5</v>
      </c>
      <c r="L18" s="7">
        <v>0.5</v>
      </c>
      <c r="M18" s="7">
        <v>0.5</v>
      </c>
      <c r="N18" s="7">
        <v>0.5</v>
      </c>
      <c r="O18" s="7">
        <v>0.5</v>
      </c>
      <c r="P18" s="7">
        <v>0.5</v>
      </c>
      <c r="Q18" s="7">
        <v>0.5</v>
      </c>
      <c r="R18" s="7">
        <v>0.5</v>
      </c>
      <c r="S18" s="7">
        <v>0.5</v>
      </c>
      <c r="T18" s="7">
        <v>0.5</v>
      </c>
      <c r="U18" s="7">
        <v>0.5</v>
      </c>
      <c r="V18" s="7">
        <v>0.5</v>
      </c>
      <c r="W18" s="7">
        <v>0.5</v>
      </c>
      <c r="X18" s="7">
        <v>0.5</v>
      </c>
      <c r="Y18" s="7">
        <v>0.5</v>
      </c>
      <c r="Z18" s="7">
        <v>0.5</v>
      </c>
      <c r="AA18" s="7">
        <v>0.5</v>
      </c>
      <c r="AB18" s="7">
        <v>0.5</v>
      </c>
      <c r="AC18" s="7">
        <v>0.5</v>
      </c>
      <c r="AD18" s="7">
        <v>0.5</v>
      </c>
      <c r="AE18" s="7">
        <v>0.5</v>
      </c>
      <c r="AF18" s="7">
        <v>0.5</v>
      </c>
      <c r="AG18" s="7">
        <v>0.5</v>
      </c>
      <c r="AH18" s="7">
        <v>0.5</v>
      </c>
      <c r="AI18" s="7">
        <v>0.5</v>
      </c>
      <c r="AJ18" s="234"/>
    </row>
    <row r="19" spans="2:36" ht="28.5" customHeight="1" x14ac:dyDescent="0.95">
      <c r="B19" s="232" t="s">
        <v>7</v>
      </c>
      <c r="C19" s="5" t="s">
        <v>3</v>
      </c>
      <c r="D19" s="4">
        <v>10000</v>
      </c>
      <c r="E19" s="4">
        <v>10000</v>
      </c>
      <c r="F19" s="4">
        <v>10000</v>
      </c>
      <c r="G19" s="4">
        <v>10000</v>
      </c>
      <c r="H19" s="4">
        <v>10000</v>
      </c>
      <c r="I19" s="4">
        <v>10000</v>
      </c>
      <c r="J19" s="4">
        <v>10000</v>
      </c>
      <c r="K19" s="4">
        <v>10000</v>
      </c>
      <c r="L19" s="4">
        <v>10000</v>
      </c>
      <c r="M19" s="4">
        <v>10000</v>
      </c>
      <c r="N19" s="4">
        <v>10000</v>
      </c>
      <c r="O19" s="4">
        <v>10000</v>
      </c>
      <c r="P19" s="4">
        <v>10000</v>
      </c>
      <c r="Q19" s="4">
        <v>10000</v>
      </c>
      <c r="R19" s="4">
        <v>10000</v>
      </c>
      <c r="S19" s="4">
        <v>10000</v>
      </c>
      <c r="T19" s="4">
        <v>10000</v>
      </c>
      <c r="U19" s="4">
        <v>10000</v>
      </c>
      <c r="V19" s="4">
        <v>10000</v>
      </c>
      <c r="W19" s="4">
        <v>10000</v>
      </c>
      <c r="X19" s="4">
        <v>10000</v>
      </c>
      <c r="Y19" s="4">
        <v>10000</v>
      </c>
      <c r="Z19" s="4">
        <v>10000</v>
      </c>
      <c r="AA19" s="4">
        <v>10000</v>
      </c>
      <c r="AB19" s="4">
        <v>10000</v>
      </c>
      <c r="AC19" s="4">
        <v>10000</v>
      </c>
      <c r="AD19" s="4">
        <v>10000</v>
      </c>
      <c r="AE19" s="4">
        <v>10000</v>
      </c>
      <c r="AF19" s="4">
        <v>10000</v>
      </c>
      <c r="AG19" s="4">
        <v>10000</v>
      </c>
      <c r="AH19" s="4">
        <v>10000</v>
      </c>
      <c r="AI19" s="4">
        <v>10000</v>
      </c>
      <c r="AJ19" s="233" t="s">
        <v>148</v>
      </c>
    </row>
    <row r="20" spans="2:36" ht="28.5" customHeight="1" x14ac:dyDescent="0.95">
      <c r="B20" s="232"/>
      <c r="C20" s="6" t="s">
        <v>2</v>
      </c>
      <c r="D20" s="4">
        <v>6000</v>
      </c>
      <c r="E20" s="4">
        <v>6000</v>
      </c>
      <c r="F20" s="4">
        <v>6000</v>
      </c>
      <c r="G20" s="4">
        <v>6000</v>
      </c>
      <c r="H20" s="4">
        <v>6000</v>
      </c>
      <c r="I20" s="4">
        <v>6000</v>
      </c>
      <c r="J20" s="4">
        <v>6000</v>
      </c>
      <c r="K20" s="4">
        <v>6000</v>
      </c>
      <c r="L20" s="4">
        <v>6000</v>
      </c>
      <c r="M20" s="4">
        <v>6000</v>
      </c>
      <c r="N20" s="4">
        <v>6000</v>
      </c>
      <c r="O20" s="4">
        <v>6000</v>
      </c>
      <c r="P20" s="4">
        <v>6000</v>
      </c>
      <c r="Q20" s="4">
        <v>6000</v>
      </c>
      <c r="R20" s="4">
        <v>6000</v>
      </c>
      <c r="S20" s="4">
        <v>6000</v>
      </c>
      <c r="T20" s="4">
        <v>6000</v>
      </c>
      <c r="U20" s="4">
        <v>6000</v>
      </c>
      <c r="V20" s="4">
        <v>6000</v>
      </c>
      <c r="W20" s="4">
        <v>6000</v>
      </c>
      <c r="X20" s="4">
        <v>6000</v>
      </c>
      <c r="Y20" s="4">
        <v>6000</v>
      </c>
      <c r="Z20" s="4">
        <v>6000</v>
      </c>
      <c r="AA20" s="4">
        <v>6000</v>
      </c>
      <c r="AB20" s="4">
        <v>6000</v>
      </c>
      <c r="AC20" s="4">
        <v>6000</v>
      </c>
      <c r="AD20" s="4">
        <v>6000</v>
      </c>
      <c r="AE20" s="4">
        <v>6000</v>
      </c>
      <c r="AF20" s="4">
        <v>6000</v>
      </c>
      <c r="AG20" s="4">
        <v>6000</v>
      </c>
      <c r="AH20" s="4">
        <v>6000</v>
      </c>
      <c r="AI20" s="4">
        <v>6000</v>
      </c>
      <c r="AJ20" s="234" t="s">
        <v>158</v>
      </c>
    </row>
    <row r="21" spans="2:36" ht="28.5" customHeight="1" x14ac:dyDescent="0.95">
      <c r="B21" s="232"/>
      <c r="C21" s="5" t="s">
        <v>1</v>
      </c>
      <c r="D21" s="4">
        <v>5000</v>
      </c>
      <c r="E21" s="4">
        <v>5000</v>
      </c>
      <c r="F21" s="4">
        <v>5000</v>
      </c>
      <c r="G21" s="4">
        <v>5000</v>
      </c>
      <c r="H21" s="4">
        <v>5000</v>
      </c>
      <c r="I21" s="4">
        <v>5000</v>
      </c>
      <c r="J21" s="4">
        <v>5000</v>
      </c>
      <c r="K21" s="4">
        <v>5000</v>
      </c>
      <c r="L21" s="4">
        <v>5000</v>
      </c>
      <c r="M21" s="4">
        <v>5000</v>
      </c>
      <c r="N21" s="4">
        <v>5000</v>
      </c>
      <c r="O21" s="4">
        <v>5000</v>
      </c>
      <c r="P21" s="4">
        <v>5000</v>
      </c>
      <c r="Q21" s="4">
        <v>5000</v>
      </c>
      <c r="R21" s="4">
        <v>5000</v>
      </c>
      <c r="S21" s="4">
        <v>5000</v>
      </c>
      <c r="T21" s="4">
        <v>5000</v>
      </c>
      <c r="U21" s="4">
        <v>5000</v>
      </c>
      <c r="V21" s="4">
        <v>5000</v>
      </c>
      <c r="W21" s="4">
        <v>5000</v>
      </c>
      <c r="X21" s="4">
        <v>5000</v>
      </c>
      <c r="Y21" s="4">
        <v>5000</v>
      </c>
      <c r="Z21" s="4">
        <v>5000</v>
      </c>
      <c r="AA21" s="4">
        <v>5000</v>
      </c>
      <c r="AB21" s="4">
        <v>5000</v>
      </c>
      <c r="AC21" s="4">
        <v>5000</v>
      </c>
      <c r="AD21" s="4">
        <v>5000</v>
      </c>
      <c r="AE21" s="4">
        <v>5000</v>
      </c>
      <c r="AF21" s="4">
        <v>5000</v>
      </c>
      <c r="AG21" s="4">
        <v>5000</v>
      </c>
      <c r="AH21" s="4">
        <v>5000</v>
      </c>
      <c r="AI21" s="4">
        <v>5000</v>
      </c>
      <c r="AJ21" s="234" t="s">
        <v>159</v>
      </c>
    </row>
    <row r="22" spans="2:36" ht="28.5" customHeight="1" x14ac:dyDescent="0.95">
      <c r="B22" s="232"/>
      <c r="C22" s="8" t="s">
        <v>0</v>
      </c>
      <c r="D22" s="7">
        <v>0.5</v>
      </c>
      <c r="E22" s="7">
        <v>0.5</v>
      </c>
      <c r="F22" s="7">
        <v>0.5</v>
      </c>
      <c r="G22" s="7">
        <v>0.5</v>
      </c>
      <c r="H22" s="7">
        <v>0.5</v>
      </c>
      <c r="I22" s="7">
        <v>0.5</v>
      </c>
      <c r="J22" s="7">
        <v>0.5</v>
      </c>
      <c r="K22" s="7">
        <v>0.5</v>
      </c>
      <c r="L22" s="7">
        <v>0.5</v>
      </c>
      <c r="M22" s="7">
        <v>0.5</v>
      </c>
      <c r="N22" s="7">
        <v>0.5</v>
      </c>
      <c r="O22" s="7">
        <v>0.5</v>
      </c>
      <c r="P22" s="7">
        <v>0.5</v>
      </c>
      <c r="Q22" s="7">
        <v>0.5</v>
      </c>
      <c r="R22" s="7">
        <v>0.5</v>
      </c>
      <c r="S22" s="7">
        <v>0.5</v>
      </c>
      <c r="T22" s="7">
        <v>0.5</v>
      </c>
      <c r="U22" s="7">
        <v>0.5</v>
      </c>
      <c r="V22" s="7">
        <v>0.5</v>
      </c>
      <c r="W22" s="7">
        <v>0.5</v>
      </c>
      <c r="X22" s="7">
        <v>0.5</v>
      </c>
      <c r="Y22" s="7">
        <v>0.5</v>
      </c>
      <c r="Z22" s="7">
        <v>0.5</v>
      </c>
      <c r="AA22" s="7">
        <v>0.5</v>
      </c>
      <c r="AB22" s="7">
        <v>0.5</v>
      </c>
      <c r="AC22" s="7">
        <v>0.5</v>
      </c>
      <c r="AD22" s="7">
        <v>0.5</v>
      </c>
      <c r="AE22" s="7">
        <v>0.5</v>
      </c>
      <c r="AF22" s="7">
        <v>0.5</v>
      </c>
      <c r="AG22" s="7">
        <v>0.5</v>
      </c>
      <c r="AH22" s="7">
        <v>0.5</v>
      </c>
      <c r="AI22" s="7">
        <v>0.5</v>
      </c>
      <c r="AJ22" s="234"/>
    </row>
    <row r="23" spans="2:36" ht="28.5" customHeight="1" x14ac:dyDescent="0.95">
      <c r="B23" s="232" t="s">
        <v>6</v>
      </c>
      <c r="C23" s="5" t="s">
        <v>3</v>
      </c>
      <c r="D23" s="4">
        <v>10000</v>
      </c>
      <c r="E23" s="4">
        <v>10000</v>
      </c>
      <c r="F23" s="4">
        <v>10000</v>
      </c>
      <c r="G23" s="4">
        <v>10000</v>
      </c>
      <c r="H23" s="4">
        <v>10000</v>
      </c>
      <c r="I23" s="4">
        <v>10000</v>
      </c>
      <c r="J23" s="4">
        <v>10000</v>
      </c>
      <c r="K23" s="4">
        <v>10000</v>
      </c>
      <c r="L23" s="4">
        <v>10000</v>
      </c>
      <c r="M23" s="4">
        <v>10000</v>
      </c>
      <c r="N23" s="4">
        <v>10000</v>
      </c>
      <c r="O23" s="4">
        <v>10000</v>
      </c>
      <c r="P23" s="4">
        <v>10000</v>
      </c>
      <c r="Q23" s="4">
        <v>10000</v>
      </c>
      <c r="R23" s="4">
        <v>10000</v>
      </c>
      <c r="S23" s="4">
        <v>10000</v>
      </c>
      <c r="T23" s="4">
        <v>10000</v>
      </c>
      <c r="U23" s="4">
        <v>10000</v>
      </c>
      <c r="V23" s="4">
        <v>10000</v>
      </c>
      <c r="W23" s="4">
        <v>10000</v>
      </c>
      <c r="X23" s="4">
        <v>10000</v>
      </c>
      <c r="Y23" s="4">
        <v>10000</v>
      </c>
      <c r="Z23" s="4">
        <v>10000</v>
      </c>
      <c r="AA23" s="4">
        <v>10000</v>
      </c>
      <c r="AB23" s="4">
        <v>10000</v>
      </c>
      <c r="AC23" s="4">
        <v>10000</v>
      </c>
      <c r="AD23" s="4">
        <v>10000</v>
      </c>
      <c r="AE23" s="4">
        <v>10000</v>
      </c>
      <c r="AF23" s="4">
        <v>10000</v>
      </c>
      <c r="AG23" s="4">
        <v>10000</v>
      </c>
      <c r="AH23" s="4">
        <v>10000</v>
      </c>
      <c r="AI23" s="4">
        <v>10000</v>
      </c>
      <c r="AJ23" s="233" t="s">
        <v>148</v>
      </c>
    </row>
    <row r="24" spans="2:36" ht="28.5" customHeight="1" x14ac:dyDescent="0.95">
      <c r="B24" s="232"/>
      <c r="C24" s="6" t="s">
        <v>2</v>
      </c>
      <c r="D24" s="4">
        <v>6000</v>
      </c>
      <c r="E24" s="4">
        <v>6000</v>
      </c>
      <c r="F24" s="4">
        <v>6000</v>
      </c>
      <c r="G24" s="4">
        <v>6000</v>
      </c>
      <c r="H24" s="4">
        <v>6000</v>
      </c>
      <c r="I24" s="4">
        <v>6000</v>
      </c>
      <c r="J24" s="4">
        <v>6000</v>
      </c>
      <c r="K24" s="4">
        <v>6000</v>
      </c>
      <c r="L24" s="4">
        <v>6000</v>
      </c>
      <c r="M24" s="4">
        <v>6000</v>
      </c>
      <c r="N24" s="4">
        <v>6000</v>
      </c>
      <c r="O24" s="4">
        <v>6000</v>
      </c>
      <c r="P24" s="4">
        <v>6000</v>
      </c>
      <c r="Q24" s="4">
        <v>6000</v>
      </c>
      <c r="R24" s="4">
        <v>6000</v>
      </c>
      <c r="S24" s="4">
        <v>6000</v>
      </c>
      <c r="T24" s="4">
        <v>6000</v>
      </c>
      <c r="U24" s="4">
        <v>6000</v>
      </c>
      <c r="V24" s="4">
        <v>6000</v>
      </c>
      <c r="W24" s="4">
        <v>6000</v>
      </c>
      <c r="X24" s="4">
        <v>6000</v>
      </c>
      <c r="Y24" s="4">
        <v>6000</v>
      </c>
      <c r="Z24" s="4">
        <v>6000</v>
      </c>
      <c r="AA24" s="4">
        <v>6000</v>
      </c>
      <c r="AB24" s="4">
        <v>6000</v>
      </c>
      <c r="AC24" s="4">
        <v>6000</v>
      </c>
      <c r="AD24" s="4">
        <v>6000</v>
      </c>
      <c r="AE24" s="4">
        <v>6000</v>
      </c>
      <c r="AF24" s="4">
        <v>6000</v>
      </c>
      <c r="AG24" s="4">
        <v>6000</v>
      </c>
      <c r="AH24" s="4">
        <v>6000</v>
      </c>
      <c r="AI24" s="4">
        <v>6000</v>
      </c>
      <c r="AJ24" s="234" t="s">
        <v>160</v>
      </c>
    </row>
    <row r="25" spans="2:36" ht="28.5" customHeight="1" x14ac:dyDescent="0.95">
      <c r="B25" s="232"/>
      <c r="C25" s="5" t="s">
        <v>1</v>
      </c>
      <c r="D25" s="4">
        <v>5000</v>
      </c>
      <c r="E25" s="4">
        <v>5000</v>
      </c>
      <c r="F25" s="4">
        <v>5000</v>
      </c>
      <c r="G25" s="4">
        <v>5000</v>
      </c>
      <c r="H25" s="4">
        <v>5000</v>
      </c>
      <c r="I25" s="4">
        <v>5000</v>
      </c>
      <c r="J25" s="4">
        <v>5000</v>
      </c>
      <c r="K25" s="4">
        <v>5000</v>
      </c>
      <c r="L25" s="4">
        <v>5000</v>
      </c>
      <c r="M25" s="4">
        <v>5000</v>
      </c>
      <c r="N25" s="4">
        <v>5000</v>
      </c>
      <c r="O25" s="4">
        <v>5000</v>
      </c>
      <c r="P25" s="4">
        <v>5000</v>
      </c>
      <c r="Q25" s="4">
        <v>5000</v>
      </c>
      <c r="R25" s="4">
        <v>5000</v>
      </c>
      <c r="S25" s="4">
        <v>5000</v>
      </c>
      <c r="T25" s="4">
        <v>5000</v>
      </c>
      <c r="U25" s="4">
        <v>5000</v>
      </c>
      <c r="V25" s="4">
        <v>5000</v>
      </c>
      <c r="W25" s="4">
        <v>5000</v>
      </c>
      <c r="X25" s="4">
        <v>5000</v>
      </c>
      <c r="Y25" s="4">
        <v>5000</v>
      </c>
      <c r="Z25" s="4">
        <v>5000</v>
      </c>
      <c r="AA25" s="4">
        <v>5000</v>
      </c>
      <c r="AB25" s="4">
        <v>5000</v>
      </c>
      <c r="AC25" s="4">
        <v>5000</v>
      </c>
      <c r="AD25" s="4">
        <v>5000</v>
      </c>
      <c r="AE25" s="4">
        <v>5000</v>
      </c>
      <c r="AF25" s="4">
        <v>5000</v>
      </c>
      <c r="AG25" s="4">
        <v>5000</v>
      </c>
      <c r="AH25" s="4">
        <v>5000</v>
      </c>
      <c r="AI25" s="4">
        <v>5000</v>
      </c>
      <c r="AJ25" s="234" t="s">
        <v>161</v>
      </c>
    </row>
    <row r="26" spans="2:36" ht="28.5" customHeight="1" x14ac:dyDescent="0.95">
      <c r="B26" s="232"/>
      <c r="C26" s="8" t="s">
        <v>0</v>
      </c>
      <c r="D26" s="7">
        <v>0.5</v>
      </c>
      <c r="E26" s="7">
        <v>0.5</v>
      </c>
      <c r="F26" s="7">
        <v>0.5</v>
      </c>
      <c r="G26" s="7">
        <v>0.5</v>
      </c>
      <c r="H26" s="7">
        <v>0.5</v>
      </c>
      <c r="I26" s="7">
        <v>0.5</v>
      </c>
      <c r="J26" s="7">
        <v>0.5</v>
      </c>
      <c r="K26" s="7">
        <v>0.5</v>
      </c>
      <c r="L26" s="7">
        <v>0.5</v>
      </c>
      <c r="M26" s="7">
        <v>0.5</v>
      </c>
      <c r="N26" s="7">
        <v>0.5</v>
      </c>
      <c r="O26" s="7">
        <v>0.5</v>
      </c>
      <c r="P26" s="7">
        <v>0.5</v>
      </c>
      <c r="Q26" s="7">
        <v>0.5</v>
      </c>
      <c r="R26" s="7">
        <v>0.5</v>
      </c>
      <c r="S26" s="7">
        <v>0.5</v>
      </c>
      <c r="T26" s="7">
        <v>0.5</v>
      </c>
      <c r="U26" s="7">
        <v>0.5</v>
      </c>
      <c r="V26" s="7">
        <v>0.5</v>
      </c>
      <c r="W26" s="7">
        <v>0.5</v>
      </c>
      <c r="X26" s="7">
        <v>0.5</v>
      </c>
      <c r="Y26" s="7">
        <v>0.5</v>
      </c>
      <c r="Z26" s="7">
        <v>0.5</v>
      </c>
      <c r="AA26" s="7">
        <v>0.5</v>
      </c>
      <c r="AB26" s="7">
        <v>0.5</v>
      </c>
      <c r="AC26" s="7">
        <v>0.5</v>
      </c>
      <c r="AD26" s="7">
        <v>0.5</v>
      </c>
      <c r="AE26" s="7">
        <v>0.5</v>
      </c>
      <c r="AF26" s="7">
        <v>0.5</v>
      </c>
      <c r="AG26" s="7">
        <v>0.5</v>
      </c>
      <c r="AH26" s="7">
        <v>0.5</v>
      </c>
      <c r="AI26" s="7">
        <v>0.5</v>
      </c>
      <c r="AJ26" s="234"/>
    </row>
    <row r="27" spans="2:36" ht="28.5" customHeight="1" x14ac:dyDescent="0.95">
      <c r="B27" s="232" t="s">
        <v>5</v>
      </c>
      <c r="C27" s="5" t="s">
        <v>3</v>
      </c>
      <c r="D27" s="4">
        <v>10000</v>
      </c>
      <c r="E27" s="4">
        <v>10000</v>
      </c>
      <c r="F27" s="4">
        <v>10000</v>
      </c>
      <c r="G27" s="4">
        <v>10000</v>
      </c>
      <c r="H27" s="4">
        <v>10000</v>
      </c>
      <c r="I27" s="4">
        <v>10000</v>
      </c>
      <c r="J27" s="4">
        <v>10000</v>
      </c>
      <c r="K27" s="4">
        <v>10000</v>
      </c>
      <c r="L27" s="4">
        <v>10000</v>
      </c>
      <c r="M27" s="4">
        <v>10000</v>
      </c>
      <c r="N27" s="4">
        <v>10000</v>
      </c>
      <c r="O27" s="4">
        <v>10000</v>
      </c>
      <c r="P27" s="4">
        <v>10000</v>
      </c>
      <c r="Q27" s="4">
        <v>10000</v>
      </c>
      <c r="R27" s="4">
        <v>10000</v>
      </c>
      <c r="S27" s="4">
        <v>10000</v>
      </c>
      <c r="T27" s="4">
        <v>10000</v>
      </c>
      <c r="U27" s="4">
        <v>10000</v>
      </c>
      <c r="V27" s="4">
        <v>10000</v>
      </c>
      <c r="W27" s="4">
        <v>10000</v>
      </c>
      <c r="X27" s="4">
        <v>10000</v>
      </c>
      <c r="Y27" s="4">
        <v>10000</v>
      </c>
      <c r="Z27" s="4">
        <v>10000</v>
      </c>
      <c r="AA27" s="4">
        <v>10000</v>
      </c>
      <c r="AB27" s="4">
        <v>10000</v>
      </c>
      <c r="AC27" s="4">
        <v>10000</v>
      </c>
      <c r="AD27" s="4">
        <v>10000</v>
      </c>
      <c r="AE27" s="4">
        <v>10000</v>
      </c>
      <c r="AF27" s="4">
        <v>10000</v>
      </c>
      <c r="AG27" s="4">
        <v>10000</v>
      </c>
      <c r="AH27" s="4">
        <v>10000</v>
      </c>
      <c r="AI27" s="4">
        <v>10000</v>
      </c>
      <c r="AJ27" s="234" t="s">
        <v>148</v>
      </c>
    </row>
    <row r="28" spans="2:36" ht="28.5" customHeight="1" x14ac:dyDescent="0.95">
      <c r="B28" s="232"/>
      <c r="C28" s="6" t="s">
        <v>2</v>
      </c>
      <c r="D28" s="4">
        <v>6000</v>
      </c>
      <c r="E28" s="4">
        <v>6000</v>
      </c>
      <c r="F28" s="4">
        <v>6000</v>
      </c>
      <c r="G28" s="4">
        <v>6000</v>
      </c>
      <c r="H28" s="4">
        <v>6000</v>
      </c>
      <c r="I28" s="4">
        <v>6000</v>
      </c>
      <c r="J28" s="4">
        <v>6000</v>
      </c>
      <c r="K28" s="4">
        <v>6000</v>
      </c>
      <c r="L28" s="4">
        <v>6000</v>
      </c>
      <c r="M28" s="4">
        <v>6000</v>
      </c>
      <c r="N28" s="4">
        <v>6000</v>
      </c>
      <c r="O28" s="4">
        <v>6000</v>
      </c>
      <c r="P28" s="4">
        <v>6000</v>
      </c>
      <c r="Q28" s="4">
        <v>6000</v>
      </c>
      <c r="R28" s="4">
        <v>6000</v>
      </c>
      <c r="S28" s="4">
        <v>6000</v>
      </c>
      <c r="T28" s="4">
        <v>6000</v>
      </c>
      <c r="U28" s="4">
        <v>6000</v>
      </c>
      <c r="V28" s="4">
        <v>6000</v>
      </c>
      <c r="W28" s="4">
        <v>6000</v>
      </c>
      <c r="X28" s="4">
        <v>6000</v>
      </c>
      <c r="Y28" s="4">
        <v>6000</v>
      </c>
      <c r="Z28" s="4">
        <v>6000</v>
      </c>
      <c r="AA28" s="4">
        <v>6000</v>
      </c>
      <c r="AB28" s="4">
        <v>6000</v>
      </c>
      <c r="AC28" s="4">
        <v>6000</v>
      </c>
      <c r="AD28" s="4">
        <v>6000</v>
      </c>
      <c r="AE28" s="4">
        <v>6000</v>
      </c>
      <c r="AF28" s="4">
        <v>6000</v>
      </c>
      <c r="AG28" s="4">
        <v>6000</v>
      </c>
      <c r="AH28" s="4">
        <v>6000</v>
      </c>
      <c r="AI28" s="4">
        <v>6000</v>
      </c>
      <c r="AJ28" s="234" t="s">
        <v>162</v>
      </c>
    </row>
    <row r="29" spans="2:36" ht="28.5" customHeight="1" x14ac:dyDescent="0.95">
      <c r="B29" s="232"/>
      <c r="C29" s="5" t="s">
        <v>1</v>
      </c>
      <c r="D29" s="4">
        <v>5000</v>
      </c>
      <c r="E29" s="4">
        <v>5000</v>
      </c>
      <c r="F29" s="4">
        <v>5000</v>
      </c>
      <c r="G29" s="4">
        <v>5000</v>
      </c>
      <c r="H29" s="4">
        <v>5000</v>
      </c>
      <c r="I29" s="4">
        <v>5000</v>
      </c>
      <c r="J29" s="4">
        <v>5000</v>
      </c>
      <c r="K29" s="4">
        <v>5000</v>
      </c>
      <c r="L29" s="4">
        <v>5000</v>
      </c>
      <c r="M29" s="4">
        <v>5000</v>
      </c>
      <c r="N29" s="4">
        <v>5000</v>
      </c>
      <c r="O29" s="4">
        <v>5000</v>
      </c>
      <c r="P29" s="4">
        <v>5000</v>
      </c>
      <c r="Q29" s="4">
        <v>5000</v>
      </c>
      <c r="R29" s="4">
        <v>5000</v>
      </c>
      <c r="S29" s="4">
        <v>5000</v>
      </c>
      <c r="T29" s="4">
        <v>5000</v>
      </c>
      <c r="U29" s="4">
        <v>5000</v>
      </c>
      <c r="V29" s="4">
        <v>5000</v>
      </c>
      <c r="W29" s="4">
        <v>5000</v>
      </c>
      <c r="X29" s="4">
        <v>5000</v>
      </c>
      <c r="Y29" s="4">
        <v>5000</v>
      </c>
      <c r="Z29" s="4">
        <v>5000</v>
      </c>
      <c r="AA29" s="4">
        <v>5000</v>
      </c>
      <c r="AB29" s="4">
        <v>5000</v>
      </c>
      <c r="AC29" s="4">
        <v>5000</v>
      </c>
      <c r="AD29" s="4">
        <v>5000</v>
      </c>
      <c r="AE29" s="4">
        <v>5000</v>
      </c>
      <c r="AF29" s="4">
        <v>5000</v>
      </c>
      <c r="AG29" s="4">
        <v>5000</v>
      </c>
      <c r="AH29" s="4">
        <v>5000</v>
      </c>
      <c r="AI29" s="4">
        <v>5000</v>
      </c>
      <c r="AJ29" s="234" t="s">
        <v>163</v>
      </c>
    </row>
    <row r="30" spans="2:36" ht="28.5" customHeight="1" x14ac:dyDescent="0.95">
      <c r="B30" s="232"/>
      <c r="C30" s="8" t="s">
        <v>0</v>
      </c>
      <c r="D30" s="7">
        <v>0.5</v>
      </c>
      <c r="E30" s="7">
        <v>0.5</v>
      </c>
      <c r="F30" s="7">
        <v>0.5</v>
      </c>
      <c r="G30" s="7">
        <v>0.5</v>
      </c>
      <c r="H30" s="7">
        <v>0.5</v>
      </c>
      <c r="I30" s="7">
        <v>0.5</v>
      </c>
      <c r="J30" s="7">
        <v>0.5</v>
      </c>
      <c r="K30" s="7">
        <v>0.5</v>
      </c>
      <c r="L30" s="7">
        <v>0.5</v>
      </c>
      <c r="M30" s="7">
        <v>0.5</v>
      </c>
      <c r="N30" s="7">
        <v>0.5</v>
      </c>
      <c r="O30" s="7">
        <v>0.5</v>
      </c>
      <c r="P30" s="7">
        <v>0.5</v>
      </c>
      <c r="Q30" s="7">
        <v>0.5</v>
      </c>
      <c r="R30" s="7">
        <v>0.5</v>
      </c>
      <c r="S30" s="7">
        <v>0.5</v>
      </c>
      <c r="T30" s="7">
        <v>0.5</v>
      </c>
      <c r="U30" s="7">
        <v>0.5</v>
      </c>
      <c r="V30" s="7">
        <v>0.5</v>
      </c>
      <c r="W30" s="7">
        <v>0.5</v>
      </c>
      <c r="X30" s="7">
        <v>0.5</v>
      </c>
      <c r="Y30" s="7">
        <v>0.5</v>
      </c>
      <c r="Z30" s="7">
        <v>0.5</v>
      </c>
      <c r="AA30" s="7">
        <v>0.5</v>
      </c>
      <c r="AB30" s="7">
        <v>0.5</v>
      </c>
      <c r="AC30" s="7">
        <v>0.5</v>
      </c>
      <c r="AD30" s="7">
        <v>0.5</v>
      </c>
      <c r="AE30" s="7">
        <v>0.5</v>
      </c>
      <c r="AF30" s="7">
        <v>0.5</v>
      </c>
      <c r="AG30" s="7">
        <v>0.5</v>
      </c>
      <c r="AH30" s="7">
        <v>0.5</v>
      </c>
      <c r="AI30" s="7">
        <v>0.5</v>
      </c>
      <c r="AJ30" s="234"/>
    </row>
    <row r="31" spans="2:36" ht="28.5" customHeight="1" x14ac:dyDescent="0.95">
      <c r="B31" s="232" t="s">
        <v>4</v>
      </c>
      <c r="C31" s="5" t="s">
        <v>3</v>
      </c>
      <c r="D31" s="4">
        <v>10000</v>
      </c>
      <c r="E31" s="4">
        <v>10000</v>
      </c>
      <c r="F31" s="4">
        <v>10000</v>
      </c>
      <c r="G31" s="4">
        <v>10000</v>
      </c>
      <c r="H31" s="4">
        <v>10000</v>
      </c>
      <c r="I31" s="4">
        <v>10000</v>
      </c>
      <c r="J31" s="4">
        <v>10000</v>
      </c>
      <c r="K31" s="4">
        <v>10000</v>
      </c>
      <c r="L31" s="4">
        <v>10000</v>
      </c>
      <c r="M31" s="4">
        <v>10000</v>
      </c>
      <c r="N31" s="4">
        <v>10000</v>
      </c>
      <c r="O31" s="4">
        <v>10000</v>
      </c>
      <c r="P31" s="4">
        <v>10000</v>
      </c>
      <c r="Q31" s="4">
        <v>10000</v>
      </c>
      <c r="R31" s="4">
        <v>10000</v>
      </c>
      <c r="S31" s="4">
        <v>10000</v>
      </c>
      <c r="T31" s="4">
        <v>10000</v>
      </c>
      <c r="U31" s="4">
        <v>10000</v>
      </c>
      <c r="V31" s="4">
        <v>10000</v>
      </c>
      <c r="W31" s="4">
        <v>10000</v>
      </c>
      <c r="X31" s="4">
        <v>10000</v>
      </c>
      <c r="Y31" s="4">
        <v>10000</v>
      </c>
      <c r="Z31" s="4">
        <v>10000</v>
      </c>
      <c r="AA31" s="4">
        <v>10000</v>
      </c>
      <c r="AB31" s="4">
        <v>10000</v>
      </c>
      <c r="AC31" s="4">
        <v>10000</v>
      </c>
      <c r="AD31" s="4">
        <v>10000</v>
      </c>
      <c r="AE31" s="4">
        <v>10000</v>
      </c>
      <c r="AF31" s="4">
        <v>10000</v>
      </c>
      <c r="AG31" s="4">
        <v>10000</v>
      </c>
      <c r="AH31" s="4">
        <v>10000</v>
      </c>
      <c r="AI31" s="4">
        <v>10000</v>
      </c>
      <c r="AJ31" s="234" t="s">
        <v>148</v>
      </c>
    </row>
    <row r="32" spans="2:36" ht="28.5" customHeight="1" x14ac:dyDescent="0.95">
      <c r="B32" s="232"/>
      <c r="C32" s="6" t="s">
        <v>2</v>
      </c>
      <c r="D32" s="4">
        <v>6000</v>
      </c>
      <c r="E32" s="4">
        <v>6000</v>
      </c>
      <c r="F32" s="4">
        <v>6000</v>
      </c>
      <c r="G32" s="4">
        <v>6000</v>
      </c>
      <c r="H32" s="4">
        <v>6000</v>
      </c>
      <c r="I32" s="4">
        <v>6000</v>
      </c>
      <c r="J32" s="4">
        <v>6000</v>
      </c>
      <c r="K32" s="4">
        <v>6000</v>
      </c>
      <c r="L32" s="4">
        <v>6000</v>
      </c>
      <c r="M32" s="4">
        <v>6000</v>
      </c>
      <c r="N32" s="4">
        <v>6000</v>
      </c>
      <c r="O32" s="4">
        <v>6000</v>
      </c>
      <c r="P32" s="4">
        <v>6000</v>
      </c>
      <c r="Q32" s="4">
        <v>6000</v>
      </c>
      <c r="R32" s="4">
        <v>6000</v>
      </c>
      <c r="S32" s="4">
        <v>6000</v>
      </c>
      <c r="T32" s="4">
        <v>6000</v>
      </c>
      <c r="U32" s="4">
        <v>6000</v>
      </c>
      <c r="V32" s="4">
        <v>6000</v>
      </c>
      <c r="W32" s="4">
        <v>6000</v>
      </c>
      <c r="X32" s="4">
        <v>6000</v>
      </c>
      <c r="Y32" s="4">
        <v>6000</v>
      </c>
      <c r="Z32" s="4">
        <v>6000</v>
      </c>
      <c r="AA32" s="4">
        <v>6000</v>
      </c>
      <c r="AB32" s="4">
        <v>6000</v>
      </c>
      <c r="AC32" s="4">
        <v>6000</v>
      </c>
      <c r="AD32" s="4">
        <v>6000</v>
      </c>
      <c r="AE32" s="4">
        <v>6000</v>
      </c>
      <c r="AF32" s="4">
        <v>6000</v>
      </c>
      <c r="AG32" s="4">
        <v>6000</v>
      </c>
      <c r="AH32" s="4">
        <v>6000</v>
      </c>
      <c r="AI32" s="4">
        <v>6000</v>
      </c>
      <c r="AJ32" s="234" t="s">
        <v>164</v>
      </c>
    </row>
    <row r="33" spans="2:38" ht="28.5" customHeight="1" x14ac:dyDescent="0.3">
      <c r="B33" s="232"/>
      <c r="C33" s="5" t="s">
        <v>1</v>
      </c>
      <c r="D33" s="4">
        <v>5000</v>
      </c>
      <c r="E33" s="4">
        <v>5000</v>
      </c>
      <c r="F33" s="4">
        <v>5000</v>
      </c>
      <c r="G33" s="4">
        <v>5000</v>
      </c>
      <c r="H33" s="4">
        <v>5000</v>
      </c>
      <c r="I33" s="4">
        <v>5000</v>
      </c>
      <c r="J33" s="4">
        <v>5000</v>
      </c>
      <c r="K33" s="4">
        <v>5000</v>
      </c>
      <c r="L33" s="4">
        <v>5000</v>
      </c>
      <c r="M33" s="4">
        <v>5000</v>
      </c>
      <c r="N33" s="4">
        <v>5000</v>
      </c>
      <c r="O33" s="4">
        <v>5000</v>
      </c>
      <c r="P33" s="4">
        <v>5000</v>
      </c>
      <c r="Q33" s="4">
        <v>5000</v>
      </c>
      <c r="R33" s="4">
        <v>5000</v>
      </c>
      <c r="S33" s="4">
        <v>5000</v>
      </c>
      <c r="T33" s="4">
        <v>5000</v>
      </c>
      <c r="U33" s="4">
        <v>5000</v>
      </c>
      <c r="V33" s="4">
        <v>5000</v>
      </c>
      <c r="W33" s="4">
        <v>5000</v>
      </c>
      <c r="X33" s="4">
        <v>5000</v>
      </c>
      <c r="Y33" s="4">
        <v>5000</v>
      </c>
      <c r="Z33" s="4">
        <v>5000</v>
      </c>
      <c r="AA33" s="4">
        <v>5000</v>
      </c>
      <c r="AB33" s="4">
        <v>5000</v>
      </c>
      <c r="AC33" s="4">
        <v>5000</v>
      </c>
      <c r="AD33" s="4">
        <v>5000</v>
      </c>
      <c r="AE33" s="4">
        <v>5000</v>
      </c>
      <c r="AF33" s="4">
        <v>5000</v>
      </c>
      <c r="AG33" s="4">
        <v>5000</v>
      </c>
      <c r="AH33" s="4">
        <v>5000</v>
      </c>
      <c r="AI33" s="4">
        <v>5000</v>
      </c>
    </row>
    <row r="34" spans="2:38" ht="28.5" customHeight="1" x14ac:dyDescent="0.4">
      <c r="B34" s="232"/>
      <c r="C34" s="3" t="s">
        <v>0</v>
      </c>
      <c r="D34" s="2">
        <v>0.5</v>
      </c>
      <c r="E34" s="2">
        <v>0.5</v>
      </c>
      <c r="F34" s="2">
        <v>0.5</v>
      </c>
      <c r="G34" s="2">
        <v>0.5</v>
      </c>
      <c r="H34" s="2">
        <v>0.5</v>
      </c>
      <c r="I34" s="2">
        <v>0.5</v>
      </c>
      <c r="J34" s="2">
        <v>0.5</v>
      </c>
      <c r="K34" s="2">
        <v>0.5</v>
      </c>
      <c r="L34" s="2">
        <v>0.5</v>
      </c>
      <c r="M34" s="2">
        <v>0.5</v>
      </c>
      <c r="N34" s="2">
        <v>0.5</v>
      </c>
      <c r="O34" s="2">
        <v>0.5</v>
      </c>
      <c r="P34" s="2">
        <v>0.5</v>
      </c>
      <c r="Q34" s="2">
        <v>0.5</v>
      </c>
      <c r="R34" s="2">
        <v>0.5</v>
      </c>
      <c r="S34" s="2">
        <v>0.5</v>
      </c>
      <c r="T34" s="2">
        <v>0.5</v>
      </c>
      <c r="U34" s="2">
        <v>0.5</v>
      </c>
      <c r="V34" s="2">
        <v>0.5</v>
      </c>
      <c r="W34" s="2">
        <v>0.5</v>
      </c>
      <c r="X34" s="2">
        <v>0.5</v>
      </c>
      <c r="Y34" s="2">
        <v>0.5</v>
      </c>
      <c r="Z34" s="2">
        <v>0.5</v>
      </c>
      <c r="AA34" s="2">
        <v>0.5</v>
      </c>
      <c r="AB34" s="2">
        <v>0.5</v>
      </c>
      <c r="AC34" s="2">
        <v>0.5</v>
      </c>
      <c r="AD34" s="2">
        <v>0.5</v>
      </c>
      <c r="AE34" s="2">
        <v>0.5</v>
      </c>
      <c r="AF34" s="2">
        <v>0.5</v>
      </c>
      <c r="AG34" s="2">
        <v>0.5</v>
      </c>
      <c r="AH34" s="2">
        <v>0.5</v>
      </c>
      <c r="AI34" s="2">
        <v>0.5</v>
      </c>
    </row>
    <row r="36" spans="2:38" ht="28.5" customHeight="1" x14ac:dyDescent="0.95">
      <c r="AH36" s="235" t="s">
        <v>35</v>
      </c>
      <c r="AI36" s="236"/>
      <c r="AJ36" s="237" t="s">
        <v>148</v>
      </c>
    </row>
    <row r="37" spans="2:38" ht="28.5" customHeight="1" x14ac:dyDescent="0.95">
      <c r="AH37" s="238"/>
      <c r="AI37" s="239"/>
      <c r="AJ37" s="240" t="s">
        <v>165</v>
      </c>
    </row>
    <row r="38" spans="2:38" ht="28.5" customHeight="1" x14ac:dyDescent="0.95">
      <c r="AH38" s="241"/>
      <c r="AI38" s="242"/>
      <c r="AJ38" s="243" t="s">
        <v>166</v>
      </c>
    </row>
    <row r="39" spans="2:38" ht="28.5" customHeight="1" x14ac:dyDescent="0.3">
      <c r="H39" t="s">
        <v>96</v>
      </c>
    </row>
    <row r="40" spans="2:38" ht="28.5" customHeight="1" x14ac:dyDescent="0.45">
      <c r="K40" s="168" t="s">
        <v>126</v>
      </c>
      <c r="L40" s="168"/>
      <c r="M40" s="168"/>
      <c r="N40" s="169" t="s">
        <v>134</v>
      </c>
      <c r="O40" s="230"/>
      <c r="P40" s="230"/>
      <c r="Q40" s="230"/>
      <c r="R40" s="230"/>
      <c r="S40" s="230"/>
      <c r="T40" s="230"/>
      <c r="U40" s="230"/>
      <c r="V40" s="230"/>
      <c r="W40" s="230"/>
      <c r="X40" s="169" t="s">
        <v>135</v>
      </c>
      <c r="Y40" s="230"/>
      <c r="Z40" s="230"/>
      <c r="AA40" s="230"/>
      <c r="AB40" s="230"/>
      <c r="AC40" s="230"/>
      <c r="AD40" s="230"/>
      <c r="AE40" s="230"/>
      <c r="AF40" s="230"/>
      <c r="AG40" s="230"/>
      <c r="AH40" s="230"/>
      <c r="AI40" s="230"/>
      <c r="AJ40" s="244" t="s">
        <v>141</v>
      </c>
      <c r="AK40" s="245"/>
    </row>
    <row r="41" spans="2:38" ht="28.5" customHeight="1" x14ac:dyDescent="0.3">
      <c r="K41" s="168"/>
      <c r="L41" s="168"/>
      <c r="M41" s="168"/>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179" t="s">
        <v>145</v>
      </c>
      <c r="AK41" s="179"/>
    </row>
    <row r="42" spans="2:38" ht="28.5" customHeight="1" x14ac:dyDescent="0.3">
      <c r="K42" s="168"/>
      <c r="L42" s="168"/>
      <c r="M42" s="168"/>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179"/>
      <c r="AK42" s="179"/>
      <c r="AL42" t="s">
        <v>147</v>
      </c>
    </row>
  </sheetData>
  <mergeCells count="15">
    <mergeCell ref="AH36:AI38"/>
    <mergeCell ref="B2:C2"/>
    <mergeCell ref="B27:B30"/>
    <mergeCell ref="B31:B34"/>
    <mergeCell ref="B3:B6"/>
    <mergeCell ref="B11:B14"/>
    <mergeCell ref="B15:B18"/>
    <mergeCell ref="B19:B22"/>
    <mergeCell ref="B23:B26"/>
    <mergeCell ref="B7:B10"/>
    <mergeCell ref="AJ40:AK40"/>
    <mergeCell ref="AJ41:AK42"/>
    <mergeCell ref="K40:M42"/>
    <mergeCell ref="N40:W42"/>
    <mergeCell ref="X40:AI4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5915-AAAB-49EC-9837-0568881444DC}">
  <dimension ref="A1:C6"/>
  <sheetViews>
    <sheetView zoomScale="85" zoomScaleNormal="85" workbookViewId="0">
      <selection activeCell="C6" sqref="C6"/>
    </sheetView>
  </sheetViews>
  <sheetFormatPr defaultRowHeight="14.4" x14ac:dyDescent="0.3"/>
  <cols>
    <col min="2" max="2" width="28.77734375" customWidth="1"/>
    <col min="3" max="3" width="68.88671875" customWidth="1"/>
  </cols>
  <sheetData>
    <row r="1" spans="1:3" x14ac:dyDescent="0.3">
      <c r="A1" s="145" t="s">
        <v>136</v>
      </c>
      <c r="B1" s="145" t="s">
        <v>123</v>
      </c>
      <c r="C1" s="145"/>
    </row>
    <row r="2" spans="1:3" ht="87" customHeight="1" x14ac:dyDescent="0.3">
      <c r="A2" s="146">
        <v>1</v>
      </c>
      <c r="B2" s="145"/>
      <c r="C2" s="145"/>
    </row>
    <row r="3" spans="1:3" x14ac:dyDescent="0.3">
      <c r="A3" s="145">
        <v>2</v>
      </c>
      <c r="B3" s="145" t="s">
        <v>140</v>
      </c>
      <c r="C3" s="145" t="s">
        <v>139</v>
      </c>
    </row>
    <row r="4" spans="1:3" x14ac:dyDescent="0.3">
      <c r="A4" s="145">
        <v>3</v>
      </c>
      <c r="B4" s="145" t="s">
        <v>137</v>
      </c>
      <c r="C4" s="145" t="s">
        <v>138</v>
      </c>
    </row>
    <row r="6" spans="1:3" x14ac:dyDescent="0.3">
      <c r="B6" t="s">
        <v>142</v>
      </c>
      <c r="C6" t="s">
        <v>145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vt:lpstr>
      <vt:lpstr>2</vt:lpstr>
      <vt:lpstr>3</vt:lpstr>
      <vt:lpstr>4</vt:lpstr>
    </vt:vector>
  </TitlesOfParts>
  <Company>Asian Stanley Co.,Ltd.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Sakda Klamchang</dc:creator>
  <cp:lastModifiedBy>SORAYA NORASING</cp:lastModifiedBy>
  <dcterms:created xsi:type="dcterms:W3CDTF">2023-07-22T07:43:45Z</dcterms:created>
  <dcterms:modified xsi:type="dcterms:W3CDTF">2023-12-07T09:13:47Z</dcterms:modified>
</cp:coreProperties>
</file>